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405" windowWidth="14805" windowHeight="7710" firstSheet="2" activeTab="6"/>
  </bookViews>
  <sheets>
    <sheet name="Примерное меню на 2 недели" sheetId="1" r:id="rId1"/>
    <sheet name="Сличительное меню" sheetId="2" r:id="rId2"/>
    <sheet name="Суммарные объёмы блюд" sheetId="3" r:id="rId3"/>
    <sheet name="Пищевая ценность " sheetId="4" r:id="rId4"/>
    <sheet name="Меню раскладка 1 день" sheetId="6" r:id="rId5"/>
    <sheet name="Меню раскладка 2 день" sheetId="7" r:id="rId6"/>
    <sheet name="Меню раскладка 3 день" sheetId="8" r:id="rId7"/>
    <sheet name="Меню раскладка 4 день" sheetId="9" r:id="rId8"/>
    <sheet name="Меню раскладка 5 день" sheetId="10" r:id="rId9"/>
    <sheet name="Меню раскладка 6 день" sheetId="11" r:id="rId10"/>
    <sheet name="Меню раскладка 7 день" sheetId="12" r:id="rId11"/>
    <sheet name="Меню раскладка 8 день" sheetId="13" r:id="rId12"/>
    <sheet name="Меню раскладка 9 день" sheetId="14" r:id="rId13"/>
    <sheet name="Меню раскладка 10 дней" sheetId="15" r:id="rId14"/>
    <sheet name="Ведомость питания" sheetId="16" r:id="rId15"/>
  </sheets>
  <calcPr calcId="144525"/>
</workbook>
</file>

<file path=xl/calcChain.xml><?xml version="1.0" encoding="utf-8"?>
<calcChain xmlns="http://schemas.openxmlformats.org/spreadsheetml/2006/main">
  <c r="N236" i="1" l="1"/>
  <c r="M236" i="1"/>
  <c r="L236" i="1"/>
  <c r="K236" i="1"/>
  <c r="J236" i="1"/>
  <c r="I236" i="1"/>
  <c r="H236" i="1"/>
  <c r="G236" i="1"/>
  <c r="F236" i="1"/>
  <c r="E236" i="1"/>
  <c r="N232" i="1"/>
  <c r="M232" i="1"/>
  <c r="L232" i="1"/>
  <c r="K232" i="1"/>
  <c r="J232" i="1"/>
  <c r="I232" i="1"/>
  <c r="H232" i="1"/>
  <c r="G232" i="1"/>
  <c r="F232" i="1"/>
  <c r="E232" i="1"/>
  <c r="N225" i="1"/>
  <c r="M225" i="1"/>
  <c r="L225" i="1"/>
  <c r="K225" i="1"/>
  <c r="J225" i="1"/>
  <c r="I225" i="1"/>
  <c r="H225" i="1"/>
  <c r="G225" i="1"/>
  <c r="F225" i="1"/>
  <c r="E225" i="1"/>
  <c r="N221" i="1"/>
  <c r="M221" i="1"/>
  <c r="L221" i="1"/>
  <c r="K221" i="1"/>
  <c r="J221" i="1"/>
  <c r="I221" i="1"/>
  <c r="H221" i="1"/>
  <c r="G221" i="1"/>
  <c r="F221" i="1"/>
  <c r="E221" i="1"/>
  <c r="N214" i="1"/>
  <c r="M214" i="1"/>
  <c r="L214" i="1"/>
  <c r="K214" i="1"/>
  <c r="J214" i="1"/>
  <c r="I214" i="1"/>
  <c r="H214" i="1"/>
  <c r="G214" i="1"/>
  <c r="F214" i="1"/>
  <c r="E214" i="1"/>
  <c r="N210" i="1"/>
  <c r="M210" i="1"/>
  <c r="L210" i="1"/>
  <c r="K210" i="1"/>
  <c r="J210" i="1"/>
  <c r="I210" i="1"/>
  <c r="H210" i="1"/>
  <c r="G210" i="1"/>
  <c r="F210" i="1"/>
  <c r="E210" i="1"/>
  <c r="N202" i="1"/>
  <c r="M202" i="1"/>
  <c r="L202" i="1"/>
  <c r="K202" i="1"/>
  <c r="J202" i="1"/>
  <c r="I202" i="1"/>
  <c r="H202" i="1"/>
  <c r="G202" i="1"/>
  <c r="F202" i="1"/>
  <c r="E202" i="1"/>
  <c r="N198" i="1"/>
  <c r="M198" i="1"/>
  <c r="L198" i="1"/>
  <c r="K198" i="1"/>
  <c r="J198" i="1"/>
  <c r="I198" i="1"/>
  <c r="H198" i="1"/>
  <c r="G198" i="1"/>
  <c r="F198" i="1"/>
  <c r="E198" i="1"/>
  <c r="N190" i="1"/>
  <c r="M190" i="1"/>
  <c r="L190" i="1"/>
  <c r="K190" i="1"/>
  <c r="J190" i="1"/>
  <c r="I190" i="1"/>
  <c r="H190" i="1"/>
  <c r="G190" i="1"/>
  <c r="F190" i="1"/>
  <c r="E190" i="1"/>
  <c r="N186" i="1"/>
  <c r="M186" i="1"/>
  <c r="L186" i="1"/>
  <c r="K186" i="1"/>
  <c r="J186" i="1"/>
  <c r="I186" i="1"/>
  <c r="H186" i="1"/>
  <c r="G186" i="1"/>
  <c r="F186" i="1"/>
  <c r="E186" i="1"/>
  <c r="N179" i="1"/>
  <c r="M179" i="1"/>
  <c r="L179" i="1"/>
  <c r="K179" i="1"/>
  <c r="J179" i="1"/>
  <c r="I179" i="1"/>
  <c r="H179" i="1"/>
  <c r="G179" i="1"/>
  <c r="F179" i="1"/>
  <c r="E179" i="1"/>
  <c r="N175" i="1"/>
  <c r="M175" i="1"/>
  <c r="L175" i="1"/>
  <c r="K175" i="1"/>
  <c r="J175" i="1"/>
  <c r="I175" i="1"/>
  <c r="H175" i="1"/>
  <c r="G175" i="1"/>
  <c r="F175" i="1"/>
  <c r="E175" i="1"/>
  <c r="F155" i="1"/>
  <c r="G155" i="1"/>
  <c r="H155" i="1"/>
  <c r="I155" i="1"/>
  <c r="J155" i="1"/>
  <c r="K155" i="1"/>
  <c r="L155" i="1"/>
  <c r="M155" i="1"/>
  <c r="N155" i="1"/>
  <c r="E155" i="1"/>
  <c r="N167" i="1"/>
  <c r="M167" i="1"/>
  <c r="L167" i="1"/>
  <c r="K167" i="1"/>
  <c r="J167" i="1"/>
  <c r="I167" i="1"/>
  <c r="H167" i="1"/>
  <c r="G167" i="1"/>
  <c r="F167" i="1"/>
  <c r="E167" i="1"/>
  <c r="N163" i="1"/>
  <c r="M163" i="1"/>
  <c r="L163" i="1"/>
  <c r="K163" i="1"/>
  <c r="J163" i="1"/>
  <c r="I163" i="1"/>
  <c r="H163" i="1"/>
  <c r="G163" i="1"/>
  <c r="F163" i="1"/>
  <c r="E163" i="1"/>
  <c r="N152" i="1"/>
  <c r="M152" i="1"/>
  <c r="L152" i="1"/>
  <c r="K152" i="1"/>
  <c r="J152" i="1"/>
  <c r="I152" i="1"/>
  <c r="H152" i="1"/>
  <c r="G152" i="1"/>
  <c r="F152" i="1"/>
  <c r="E152" i="1"/>
  <c r="N143" i="1"/>
  <c r="M143" i="1"/>
  <c r="L143" i="1"/>
  <c r="K143" i="1"/>
  <c r="J143" i="1"/>
  <c r="I143" i="1"/>
  <c r="H143" i="1"/>
  <c r="G143" i="1"/>
  <c r="F143" i="1"/>
  <c r="E143" i="1"/>
  <c r="N139" i="1"/>
  <c r="M139" i="1"/>
  <c r="L139" i="1"/>
  <c r="K139" i="1"/>
  <c r="J139" i="1"/>
  <c r="I139" i="1"/>
  <c r="H139" i="1"/>
  <c r="G139" i="1"/>
  <c r="F139" i="1"/>
  <c r="E139" i="1"/>
  <c r="N132" i="1"/>
  <c r="M132" i="1"/>
  <c r="L132" i="1"/>
  <c r="K132" i="1"/>
  <c r="J132" i="1"/>
  <c r="I132" i="1"/>
  <c r="H132" i="1"/>
  <c r="G132" i="1"/>
  <c r="F132" i="1"/>
  <c r="E132" i="1"/>
  <c r="N128" i="1"/>
  <c r="M128" i="1"/>
  <c r="L128" i="1"/>
  <c r="K128" i="1"/>
  <c r="J128" i="1"/>
  <c r="I128" i="1"/>
  <c r="H128" i="1"/>
  <c r="G128" i="1"/>
  <c r="F128" i="1"/>
  <c r="E128" i="1"/>
  <c r="N121" i="1"/>
  <c r="M121" i="1"/>
  <c r="L121" i="1"/>
  <c r="K121" i="1"/>
  <c r="J121" i="1"/>
  <c r="I121" i="1"/>
  <c r="H121" i="1"/>
  <c r="G121" i="1"/>
  <c r="F121" i="1"/>
  <c r="E121" i="1"/>
  <c r="N117" i="1"/>
  <c r="M117" i="1"/>
  <c r="L117" i="1"/>
  <c r="K117" i="1"/>
  <c r="J117" i="1"/>
  <c r="I117" i="1"/>
  <c r="H117" i="1"/>
  <c r="G117" i="1"/>
  <c r="F117" i="1"/>
  <c r="E117" i="1"/>
  <c r="N109" i="1"/>
  <c r="M109" i="1"/>
  <c r="L109" i="1"/>
  <c r="K109" i="1"/>
  <c r="J109" i="1"/>
  <c r="I109" i="1"/>
  <c r="H109" i="1"/>
  <c r="G109" i="1"/>
  <c r="F109" i="1"/>
  <c r="E109" i="1"/>
  <c r="N105" i="1"/>
  <c r="M105" i="1"/>
  <c r="L105" i="1"/>
  <c r="K105" i="1"/>
  <c r="J105" i="1"/>
  <c r="I105" i="1"/>
  <c r="H105" i="1"/>
  <c r="G105" i="1"/>
  <c r="F105" i="1"/>
  <c r="E105" i="1"/>
  <c r="N98" i="1"/>
  <c r="M98" i="1"/>
  <c r="L98" i="1"/>
  <c r="K98" i="1"/>
  <c r="J98" i="1"/>
  <c r="I98" i="1"/>
  <c r="H98" i="1"/>
  <c r="G98" i="1"/>
  <c r="F98" i="1"/>
  <c r="E98" i="1"/>
  <c r="N94" i="1"/>
  <c r="M94" i="1"/>
  <c r="L94" i="1"/>
  <c r="K94" i="1"/>
  <c r="J94" i="1"/>
  <c r="I94" i="1"/>
  <c r="H94" i="1"/>
  <c r="G94" i="1"/>
  <c r="F94" i="1"/>
  <c r="E94" i="1"/>
  <c r="N87" i="1"/>
  <c r="M87" i="1"/>
  <c r="L87" i="1"/>
  <c r="K87" i="1"/>
  <c r="J87" i="1"/>
  <c r="I87" i="1"/>
  <c r="H87" i="1"/>
  <c r="G87" i="1"/>
  <c r="F87" i="1"/>
  <c r="E87" i="1"/>
  <c r="N83" i="1"/>
  <c r="M83" i="1"/>
  <c r="L83" i="1"/>
  <c r="K83" i="1"/>
  <c r="J83" i="1"/>
  <c r="I83" i="1"/>
  <c r="H83" i="1"/>
  <c r="G83" i="1"/>
  <c r="F83" i="1"/>
  <c r="E83" i="1"/>
  <c r="N76" i="1"/>
  <c r="M76" i="1"/>
  <c r="L76" i="1"/>
  <c r="K76" i="1"/>
  <c r="J76" i="1"/>
  <c r="I76" i="1"/>
  <c r="H76" i="1"/>
  <c r="G76" i="1"/>
  <c r="F76" i="1"/>
  <c r="E76" i="1"/>
  <c r="N72" i="1"/>
  <c r="M72" i="1"/>
  <c r="L72" i="1"/>
  <c r="K72" i="1"/>
  <c r="J72" i="1"/>
  <c r="I72" i="1"/>
  <c r="H72" i="1"/>
  <c r="G72" i="1"/>
  <c r="F72" i="1"/>
  <c r="E72" i="1"/>
  <c r="N65" i="1"/>
  <c r="M65" i="1"/>
  <c r="L65" i="1"/>
  <c r="K65" i="1"/>
  <c r="J65" i="1"/>
  <c r="I65" i="1"/>
  <c r="H65" i="1"/>
  <c r="G65" i="1"/>
  <c r="F65" i="1"/>
  <c r="E65" i="1"/>
  <c r="N62" i="1"/>
  <c r="M62" i="1"/>
  <c r="L62" i="1"/>
  <c r="K62" i="1"/>
  <c r="J62" i="1"/>
  <c r="I62" i="1"/>
  <c r="H62" i="1"/>
  <c r="G62" i="1"/>
  <c r="F62" i="1"/>
  <c r="E62" i="1"/>
  <c r="N54" i="1"/>
  <c r="M54" i="1"/>
  <c r="L54" i="1"/>
  <c r="K54" i="1"/>
  <c r="J54" i="1"/>
  <c r="I54" i="1"/>
  <c r="H54" i="1"/>
  <c r="G54" i="1"/>
  <c r="F54" i="1"/>
  <c r="E54" i="1"/>
  <c r="N50" i="1"/>
  <c r="M50" i="1"/>
  <c r="L50" i="1"/>
  <c r="K50" i="1"/>
  <c r="J50" i="1"/>
  <c r="I50" i="1"/>
  <c r="H50" i="1"/>
  <c r="G50" i="1"/>
  <c r="F50" i="1"/>
  <c r="E50" i="1"/>
  <c r="N42" i="1"/>
  <c r="M42" i="1"/>
  <c r="L42" i="1"/>
  <c r="K42" i="1"/>
  <c r="J42" i="1"/>
  <c r="I42" i="1"/>
  <c r="H42" i="1"/>
  <c r="G42" i="1"/>
  <c r="F42" i="1"/>
  <c r="E42" i="1"/>
  <c r="N38" i="1"/>
  <c r="M38" i="1"/>
  <c r="L38" i="1"/>
  <c r="K38" i="1"/>
  <c r="J38" i="1"/>
  <c r="I38" i="1"/>
  <c r="H38" i="1"/>
  <c r="G38" i="1"/>
  <c r="F38" i="1"/>
  <c r="E38" i="1"/>
  <c r="E31" i="1"/>
  <c r="F31" i="1"/>
  <c r="G31" i="1"/>
  <c r="H31" i="1"/>
  <c r="I31" i="1"/>
  <c r="J31" i="1"/>
  <c r="K31" i="1"/>
  <c r="L31" i="1"/>
  <c r="M31" i="1"/>
  <c r="N31" i="1"/>
  <c r="N27" i="1"/>
  <c r="M27" i="1"/>
  <c r="L27" i="1"/>
  <c r="K27" i="1"/>
  <c r="J27" i="1"/>
  <c r="I27" i="1"/>
  <c r="H27" i="1"/>
  <c r="G27" i="1"/>
  <c r="F27" i="1"/>
  <c r="E27" i="1"/>
  <c r="N18" i="1"/>
  <c r="M18" i="1"/>
  <c r="L18" i="1"/>
  <c r="K18" i="1"/>
  <c r="J18" i="1"/>
  <c r="I18" i="1"/>
  <c r="H18" i="1"/>
  <c r="G18" i="1"/>
  <c r="F18" i="1"/>
  <c r="E18" i="1"/>
  <c r="N14" i="1"/>
  <c r="M14" i="1"/>
  <c r="L14" i="1"/>
  <c r="K14" i="1"/>
  <c r="J14" i="1"/>
  <c r="I14" i="1"/>
  <c r="H14" i="1"/>
  <c r="G14" i="1"/>
  <c r="F14" i="1"/>
  <c r="E14" i="1"/>
  <c r="E237" i="1" l="1"/>
  <c r="G237" i="1"/>
  <c r="I237" i="1"/>
  <c r="K237" i="1"/>
  <c r="M237" i="1"/>
  <c r="F237" i="1"/>
  <c r="H237" i="1"/>
  <c r="J237" i="1"/>
  <c r="L237" i="1"/>
  <c r="N237" i="1"/>
  <c r="E215" i="1"/>
  <c r="G215" i="1"/>
  <c r="I215" i="1"/>
  <c r="K215" i="1"/>
  <c r="M215" i="1"/>
  <c r="F215" i="1"/>
  <c r="H215" i="1"/>
  <c r="J215" i="1"/>
  <c r="L215" i="1"/>
  <c r="N215" i="1"/>
  <c r="E191" i="1"/>
  <c r="G191" i="1"/>
  <c r="I191" i="1"/>
  <c r="K191" i="1"/>
  <c r="M191" i="1"/>
  <c r="F191" i="1"/>
  <c r="H191" i="1"/>
  <c r="J191" i="1"/>
  <c r="L191" i="1"/>
  <c r="N191" i="1"/>
  <c r="E168" i="1"/>
  <c r="G168" i="1"/>
  <c r="I168" i="1"/>
  <c r="K168" i="1"/>
  <c r="M168" i="1"/>
  <c r="F168" i="1"/>
  <c r="H168" i="1"/>
  <c r="J168" i="1"/>
  <c r="L168" i="1"/>
  <c r="N168" i="1"/>
  <c r="F144" i="1"/>
  <c r="H144" i="1"/>
  <c r="J144" i="1"/>
  <c r="L144" i="1"/>
  <c r="N144" i="1"/>
  <c r="E144" i="1"/>
  <c r="G144" i="1"/>
  <c r="I144" i="1"/>
  <c r="K144" i="1"/>
  <c r="M144" i="1"/>
  <c r="E122" i="1"/>
  <c r="G122" i="1"/>
  <c r="I122" i="1"/>
  <c r="K122" i="1"/>
  <c r="M122" i="1"/>
  <c r="F122" i="1"/>
  <c r="H122" i="1"/>
  <c r="J122" i="1"/>
  <c r="L122" i="1"/>
  <c r="N122" i="1"/>
  <c r="E99" i="1"/>
  <c r="G99" i="1"/>
  <c r="I99" i="1"/>
  <c r="K99" i="1"/>
  <c r="M99" i="1"/>
  <c r="F99" i="1"/>
  <c r="H99" i="1"/>
  <c r="J99" i="1"/>
  <c r="L99" i="1"/>
  <c r="N99" i="1"/>
  <c r="E77" i="1"/>
  <c r="G77" i="1"/>
  <c r="I77" i="1"/>
  <c r="K77" i="1"/>
  <c r="M77" i="1"/>
  <c r="F77" i="1"/>
  <c r="H77" i="1"/>
  <c r="J77" i="1"/>
  <c r="L77" i="1"/>
  <c r="N77" i="1"/>
  <c r="E55" i="1"/>
  <c r="G55" i="1"/>
  <c r="I55" i="1"/>
  <c r="K55" i="1"/>
  <c r="M55" i="1"/>
  <c r="F55" i="1"/>
  <c r="H55" i="1"/>
  <c r="J55" i="1"/>
  <c r="L55" i="1"/>
  <c r="N55" i="1"/>
  <c r="E32" i="1"/>
  <c r="F32" i="1"/>
  <c r="H32" i="1"/>
  <c r="J32" i="1"/>
  <c r="L32" i="1"/>
  <c r="N32" i="1"/>
  <c r="G32" i="1"/>
  <c r="I32" i="1"/>
  <c r="K32" i="1"/>
  <c r="M32" i="1"/>
  <c r="F80" i="7" l="1"/>
  <c r="G80" i="7"/>
  <c r="H80" i="7"/>
  <c r="I80" i="7"/>
  <c r="J80" i="7"/>
  <c r="K80" i="7"/>
  <c r="L80" i="7"/>
  <c r="M80" i="7"/>
  <c r="N80" i="7"/>
  <c r="E80" i="7"/>
  <c r="F75" i="7"/>
  <c r="G75" i="7"/>
  <c r="H75" i="7"/>
  <c r="I75" i="7"/>
  <c r="J75" i="7"/>
  <c r="K75" i="7"/>
  <c r="L75" i="7"/>
  <c r="M75" i="7"/>
  <c r="N75" i="7"/>
  <c r="E75" i="7"/>
  <c r="F33" i="7"/>
  <c r="G33" i="7"/>
  <c r="H33" i="7"/>
  <c r="I33" i="7"/>
  <c r="J33" i="7"/>
  <c r="K33" i="7"/>
  <c r="L33" i="7"/>
  <c r="M33" i="7"/>
  <c r="N33" i="7"/>
  <c r="E33" i="7"/>
  <c r="F28" i="7"/>
  <c r="G28" i="7"/>
  <c r="H28" i="7"/>
  <c r="I28" i="7"/>
  <c r="J28" i="7"/>
  <c r="K28" i="7"/>
  <c r="L28" i="7"/>
  <c r="M28" i="7"/>
  <c r="N28" i="7"/>
  <c r="E28" i="7"/>
  <c r="M81" i="7" l="1"/>
  <c r="K81" i="7"/>
  <c r="I81" i="7"/>
  <c r="G81" i="7"/>
  <c r="E81" i="7"/>
  <c r="N81" i="7"/>
  <c r="L81" i="7"/>
  <c r="J81" i="7"/>
  <c r="H81" i="7"/>
  <c r="F81" i="7"/>
</calcChain>
</file>

<file path=xl/sharedStrings.xml><?xml version="1.0" encoding="utf-8"?>
<sst xmlns="http://schemas.openxmlformats.org/spreadsheetml/2006/main" count="605" uniqueCount="232">
  <si>
    <t>Завтрак</t>
  </si>
  <si>
    <t>Запеканка творожная с изюмом и со сгущенкой</t>
  </si>
  <si>
    <t>Каша манная молочная со сливочным маслом</t>
  </si>
  <si>
    <t>суп молочный с вермишелевый</t>
  </si>
  <si>
    <t>Чай с сахаром</t>
  </si>
  <si>
    <t>Чай сладкий с молоком</t>
  </si>
  <si>
    <t>Яйцо отварное</t>
  </si>
  <si>
    <t>2-ой завтрак</t>
  </si>
  <si>
    <t>Обед</t>
  </si>
  <si>
    <t>Борщ на мкб со сметаной</t>
  </si>
  <si>
    <t>Полдник</t>
  </si>
  <si>
    <t>булочка с повидлом</t>
  </si>
  <si>
    <t>Какао с молоком</t>
  </si>
  <si>
    <t>Кондитерское изделие</t>
  </si>
  <si>
    <t>Кофейный напиток с молоком</t>
  </si>
  <si>
    <t>Каша молочная жидкая геркулесовая со сливочным маслом</t>
  </si>
  <si>
    <t>Суп молочный  рисовый</t>
  </si>
  <si>
    <t>Слойка с сахаром</t>
  </si>
  <si>
    <t>Сырники творожные запеченные</t>
  </si>
  <si>
    <t>День1/ Понедельник 1 неделя</t>
  </si>
  <si>
    <t>День2/ Вторник 1 неделя</t>
  </si>
  <si>
    <t>День 3 / Среда 1 неделя</t>
  </si>
  <si>
    <t>День 4 / Четверг 1 неделя</t>
  </si>
  <si>
    <t>День 5 / Пятница 1 неделя</t>
  </si>
  <si>
    <t>День 6 /Понедельник 2 неделя</t>
  </si>
  <si>
    <t>День 7/Вторник 2 неделя</t>
  </si>
  <si>
    <t>День 8 /Среда 2 неделя</t>
  </si>
  <si>
    <t>День 9 /Четверг 2 неделя</t>
  </si>
  <si>
    <t>День 10 /Пятница 2 неделя</t>
  </si>
  <si>
    <t>Бутерброд с маслом</t>
  </si>
  <si>
    <t>Бутерброд с повидлом</t>
  </si>
  <si>
    <t>Бутеррод с повидлом</t>
  </si>
  <si>
    <t>Кисель вишневый</t>
  </si>
  <si>
    <t>Кофейный напиток  с молоком</t>
  </si>
  <si>
    <t>Суп молочный пшенный</t>
  </si>
  <si>
    <t>Суп картофельный с бобовыми на мкб</t>
  </si>
  <si>
    <t xml:space="preserve">Суп картофельный с макаронными изделиями </t>
  </si>
  <si>
    <t>Омлет натуральный со сливочным маслом</t>
  </si>
  <si>
    <t>Щи на мкб со сметаной</t>
  </si>
  <si>
    <t>Каша ячневая жидкая молочная со сливочным маслом</t>
  </si>
  <si>
    <t>Суп картофельный с крупой (гречневый) на мкб</t>
  </si>
  <si>
    <t>Пюре картофельное</t>
  </si>
  <si>
    <t>Макароны отварные со сливочным маслом</t>
  </si>
  <si>
    <t>Суп с клецками на мкб со сметаной</t>
  </si>
  <si>
    <t>Суп крестянский на мкб со сметаной</t>
  </si>
  <si>
    <t>Кнели куриные</t>
  </si>
  <si>
    <t>Каша гречневая отварная со сливочным маслом</t>
  </si>
  <si>
    <t>Запеканка рыбная с рисом</t>
  </si>
  <si>
    <t>Голубцы ленивые</t>
  </si>
  <si>
    <t>Рагу овощное</t>
  </si>
  <si>
    <t>Котлета куриная</t>
  </si>
  <si>
    <t>Рыба под омлетом</t>
  </si>
  <si>
    <t xml:space="preserve">Картофельное пюре </t>
  </si>
  <si>
    <t>Биточки рыбные</t>
  </si>
  <si>
    <t>Кисель клюквенный</t>
  </si>
  <si>
    <t xml:space="preserve">Хлеб пшеничный /ржано-пшеничный </t>
  </si>
  <si>
    <t>Компот из яблок</t>
  </si>
  <si>
    <t>Компот из яблок и изюма</t>
  </si>
  <si>
    <t>Оладьи со сгущенным молоком</t>
  </si>
  <si>
    <t>Чай без сахара</t>
  </si>
  <si>
    <t>Гуляш из говядины</t>
  </si>
  <si>
    <t>Бутерброд с маслом и сыром</t>
  </si>
  <si>
    <t>Жаркое домашнее из говядины</t>
  </si>
  <si>
    <t>Салат из отварной свеклы</t>
  </si>
  <si>
    <t>Салат из свежих огурцов</t>
  </si>
  <si>
    <t>Плов из говядины</t>
  </si>
  <si>
    <t>Наименование</t>
  </si>
  <si>
    <t>Пищевая ценность</t>
  </si>
  <si>
    <t>Энергетическая ценность</t>
  </si>
  <si>
    <t>Витамин С</t>
  </si>
  <si>
    <t>белки</t>
  </si>
  <si>
    <t xml:space="preserve">жиры </t>
  </si>
  <si>
    <t>углеводы</t>
  </si>
  <si>
    <t>1-3 года</t>
  </si>
  <si>
    <t>3-7 лет</t>
  </si>
  <si>
    <t>Наименование блюда</t>
  </si>
  <si>
    <t xml:space="preserve">номер рецептуры по сборнику </t>
  </si>
  <si>
    <t>масса порций, в гр.</t>
  </si>
  <si>
    <t>молоко</t>
  </si>
  <si>
    <t>вода</t>
  </si>
  <si>
    <t>сахарный песок</t>
  </si>
  <si>
    <t>соль</t>
  </si>
  <si>
    <t>масло сливочное</t>
  </si>
  <si>
    <t>Суп молочный с крупой (пшенный)</t>
  </si>
  <si>
    <t xml:space="preserve">батон </t>
  </si>
  <si>
    <t>40/10</t>
  </si>
  <si>
    <t>Итого:</t>
  </si>
  <si>
    <t>Борщ  с капустой и картофелем со сметаной на мкб</t>
  </si>
  <si>
    <t>22/16</t>
  </si>
  <si>
    <t>40/32</t>
  </si>
  <si>
    <t>9/7</t>
  </si>
  <si>
    <t>лук репчатый</t>
  </si>
  <si>
    <t>масло растительное</t>
  </si>
  <si>
    <t>сметана</t>
  </si>
  <si>
    <t>Морковь</t>
  </si>
  <si>
    <t>Масло растительное</t>
  </si>
  <si>
    <t>Картофельное пюре</t>
  </si>
  <si>
    <t>Картофель</t>
  </si>
  <si>
    <t>7</t>
  </si>
  <si>
    <t>яйцо</t>
  </si>
  <si>
    <t>Котлета мясная (Ясли)</t>
  </si>
  <si>
    <t>Сосиски отварные (сад)</t>
  </si>
  <si>
    <t>Хлеб ржано -пшеничный</t>
  </si>
  <si>
    <t>Компот из свежих фруктов</t>
  </si>
  <si>
    <t>Вода</t>
  </si>
  <si>
    <t>180/10/7</t>
  </si>
  <si>
    <t>18/15</t>
  </si>
  <si>
    <t>11/9</t>
  </si>
  <si>
    <t>Булочка домашняя</t>
  </si>
  <si>
    <t>Итого за 1 день:</t>
  </si>
  <si>
    <t>Меню-раскладка 2 день</t>
  </si>
  <si>
    <t>100/20</t>
  </si>
  <si>
    <t>творог</t>
  </si>
  <si>
    <t>манная крупа</t>
  </si>
  <si>
    <t xml:space="preserve">молоко  </t>
  </si>
  <si>
    <t>молоко сгущенное</t>
  </si>
  <si>
    <t>сухари</t>
  </si>
  <si>
    <t>кофейный напиток</t>
  </si>
  <si>
    <t>сыр</t>
  </si>
  <si>
    <t>10</t>
  </si>
  <si>
    <t>Бутерброд с  маслом  и  сыром</t>
  </si>
  <si>
    <t>55</t>
  </si>
  <si>
    <t>70</t>
  </si>
  <si>
    <t>Сок</t>
  </si>
  <si>
    <t>морковь</t>
  </si>
  <si>
    <t>10/8</t>
  </si>
  <si>
    <t>макаронные изделия</t>
  </si>
  <si>
    <t>курица</t>
  </si>
  <si>
    <t>100/71</t>
  </si>
  <si>
    <t>крупа рисовая</t>
  </si>
  <si>
    <t>2</t>
  </si>
  <si>
    <t>3</t>
  </si>
  <si>
    <t>Суп крестьянский на мкб со сметаной</t>
  </si>
  <si>
    <t>Компот из сухофруктов</t>
  </si>
  <si>
    <t>Смесь компотная</t>
  </si>
  <si>
    <t>Каша манная  молочная со сливочным маслом</t>
  </si>
  <si>
    <t>150/5/5</t>
  </si>
  <si>
    <t>180/7/7</t>
  </si>
  <si>
    <t>120/20</t>
  </si>
  <si>
    <t>60</t>
  </si>
  <si>
    <t>75</t>
  </si>
  <si>
    <t>Щи из свежей капусты с картофелем со сметаной на мкб</t>
  </si>
  <si>
    <t>12/10</t>
  </si>
  <si>
    <t>Лук репчатый</t>
  </si>
  <si>
    <t>Соль</t>
  </si>
  <si>
    <t>Мясо говядины на кости</t>
  </si>
  <si>
    <t>17/14</t>
  </si>
  <si>
    <t>6</t>
  </si>
  <si>
    <t xml:space="preserve">Булочка с повидлом </t>
  </si>
  <si>
    <t>Суп молочный вермишелевый</t>
  </si>
  <si>
    <t>Оладьи со сгущенкой</t>
  </si>
  <si>
    <t>120/10</t>
  </si>
  <si>
    <t>Итого на 1 день:</t>
  </si>
  <si>
    <t>120/5</t>
  </si>
  <si>
    <t>150/5</t>
  </si>
  <si>
    <t>Суп картофельный с бобовыми (гороховый) на мкб</t>
  </si>
  <si>
    <t>7/6</t>
  </si>
  <si>
    <t>180/10</t>
  </si>
  <si>
    <t>Каша гречневая со сливочным маслом</t>
  </si>
  <si>
    <t>35/35</t>
  </si>
  <si>
    <t>40/40</t>
  </si>
  <si>
    <t>80/10</t>
  </si>
  <si>
    <t>Сырники из творога</t>
  </si>
  <si>
    <t>50/10</t>
  </si>
  <si>
    <t>80/20</t>
  </si>
  <si>
    <t>Каша  молочная геркулесовая со сливочным маслом</t>
  </si>
  <si>
    <t>Рыба, запеченная в омлете</t>
  </si>
  <si>
    <t>Суп картофельный с крупой ( гречневый ) на мкб со сметаной</t>
  </si>
  <si>
    <t xml:space="preserve">Котлета куриная </t>
  </si>
  <si>
    <t>80/57</t>
  </si>
  <si>
    <t>Каша"дружба" молочная со сливочным маслом</t>
  </si>
  <si>
    <t xml:space="preserve">Бутерброд с маслом </t>
  </si>
  <si>
    <t>Сметана</t>
  </si>
  <si>
    <t>Суп молочный с крупой</t>
  </si>
  <si>
    <t>Биточки рыбные из минтая</t>
  </si>
  <si>
    <t>Каша ячневая  молочная со сливочным маслом</t>
  </si>
  <si>
    <t>крупа перловая</t>
  </si>
  <si>
    <t>Суп картофельный с макаронными изделиями на мкб  со сметаной</t>
  </si>
  <si>
    <t>100/60</t>
  </si>
  <si>
    <t>Запеканка творожная с изюмом и  со сгущенкой</t>
  </si>
  <si>
    <t>изюм</t>
  </si>
  <si>
    <t>200/12/8</t>
  </si>
  <si>
    <t>25/19</t>
  </si>
  <si>
    <t>200/12</t>
  </si>
  <si>
    <t>Утверждаю:</t>
  </si>
  <si>
    <t>Директор ООО "Эдем"</t>
  </si>
  <si>
    <t>_________Сафина Г.Т.</t>
  </si>
  <si>
    <t>Номер рецептуры по сборнику</t>
  </si>
  <si>
    <t>Выход блюд, в гр.</t>
  </si>
  <si>
    <t>Белки</t>
  </si>
  <si>
    <t>Жиры</t>
  </si>
  <si>
    <t>Углеводы</t>
  </si>
  <si>
    <t>3- 7 лет</t>
  </si>
  <si>
    <t>День 1/ Понедельник 1 неделя</t>
  </si>
  <si>
    <t>День 2/вторник 1 неделя</t>
  </si>
  <si>
    <t>День 5 /Пятница 1 неделя</t>
  </si>
  <si>
    <t>День 4 /Четверг 1 неделя</t>
  </si>
  <si>
    <t>День 6 / Понедельник 2 неделя</t>
  </si>
  <si>
    <t>День 7 / Вторник 2 неделя</t>
  </si>
  <si>
    <t>День 8 / Среда 2 неделя</t>
  </si>
  <si>
    <t>День 9 / Четверг 2 неделя</t>
  </si>
  <si>
    <t xml:space="preserve">День 10/ Пятница 2 неделя </t>
  </si>
  <si>
    <t>Макароны отварные со сливчным маслом</t>
  </si>
  <si>
    <t>Жаркое по домашнему из говядины</t>
  </si>
  <si>
    <t>День 3 /Среда 1 неделя</t>
  </si>
  <si>
    <t xml:space="preserve">Примерное двухнедельное меню для организации питания детей в дошкольных организациях с 10  часовым прибыванием детей </t>
  </si>
  <si>
    <t xml:space="preserve">Омлет натуральный со сливочным маслом </t>
  </si>
  <si>
    <t>Фрукт</t>
  </si>
  <si>
    <t xml:space="preserve">Сок </t>
  </si>
  <si>
    <t>Кисломолочный продукт</t>
  </si>
  <si>
    <t>Кисломолчный продукт</t>
  </si>
  <si>
    <t>Томаты свежие</t>
  </si>
  <si>
    <t>Салат из свежей капусты</t>
  </si>
  <si>
    <t>Салат из  белокочанной капусты</t>
  </si>
  <si>
    <t xml:space="preserve">капуста </t>
  </si>
  <si>
    <t>60/48</t>
  </si>
  <si>
    <t>сахар</t>
  </si>
  <si>
    <t>Салат" Витаминный"</t>
  </si>
  <si>
    <t>111/67</t>
  </si>
  <si>
    <t>Кисломолочный напиток</t>
  </si>
  <si>
    <t xml:space="preserve">Кисель </t>
  </si>
  <si>
    <t>Кисель</t>
  </si>
  <si>
    <t>150/9</t>
  </si>
  <si>
    <t>огурцы свежие</t>
  </si>
  <si>
    <t>Салат из свежей капусты (до 1 марта)Венегрет</t>
  </si>
  <si>
    <t>Сосиска отварная сад</t>
  </si>
  <si>
    <t xml:space="preserve"> Салат из моркови с изюмом(до 1 марта)</t>
  </si>
  <si>
    <t>Салат Витаманный(до 1 марта)</t>
  </si>
  <si>
    <t xml:space="preserve">Салат из моркови (до 1 марта) </t>
  </si>
  <si>
    <t>Салат Витаминный(до 1 марта)</t>
  </si>
  <si>
    <t>Каша "Дружба" жидкая молочная со слив.маслом</t>
  </si>
  <si>
    <t>Утверждаю: Директор МБОУ Нижне-Тимерлековской ООШ:_______В.М.Гайнуллин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</si>
</sst>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</fonts>
  <fills count="2">
    <fill>
      <patternFill patternType="none"/>
    </fill>
    <fill>
      <patternFill patternType="gray125"/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9">
    <xf numFmtId="0" fontId="0" fillId="0" borderId="0" xfId="0"/>
    <xf numFmtId="0" fontId="0" fillId="0" borderId="1" xfId="0" applyBorder="1"/>
    <xf numFmtId="0" fontId="8" fillId="0" borderId="1" xfId="0" applyFont="1" applyBorder="1"/>
    <xf numFmtId="0" fontId="8" fillId="0" borderId="0" xfId="0" applyFont="1"/>
    <xf numFmtId="0" fontId="8" fillId="0" borderId="1" xfId="0" applyFont="1" applyBorder="1" applyAlignment="1">
      <alignment horizontal="center"/>
    </xf>
    <xf numFmtId="0" fontId="8" fillId="0" borderId="0" xfId="0" applyFont="1" applyAlignment="1">
      <alignment horizontal="center"/>
    </xf>
    <xf numFmtId="0" fontId="0" fillId="0" borderId="1" xfId="0" applyBorder="1" applyAlignment="1">
      <alignment wrapText="1"/>
    </xf>
    <xf numFmtId="0" fontId="0" fillId="0" borderId="0" xfId="0" applyAlignment="1">
      <alignment wrapText="1"/>
    </xf>
    <xf numFmtId="0" fontId="0" fillId="0" borderId="0" xfId="0" applyBorder="1"/>
    <xf numFmtId="0" fontId="0" fillId="0" borderId="2" xfId="0" applyFill="1" applyBorder="1"/>
    <xf numFmtId="0" fontId="0" fillId="0" borderId="0" xfId="0" applyAlignment="1">
      <alignment horizontal="right"/>
    </xf>
    <xf numFmtId="0" fontId="0" fillId="0" borderId="1" xfId="0" applyBorder="1" applyAlignment="1">
      <alignment horizontal="right"/>
    </xf>
    <xf numFmtId="0" fontId="8" fillId="0" borderId="1" xfId="0" applyFont="1" applyBorder="1" applyAlignment="1">
      <alignment horizontal="right"/>
    </xf>
    <xf numFmtId="49" fontId="8" fillId="0" borderId="1" xfId="0" applyNumberFormat="1" applyFont="1" applyBorder="1" applyAlignment="1">
      <alignment horizontal="right"/>
    </xf>
    <xf numFmtId="49" fontId="0" fillId="0" borderId="1" xfId="0" applyNumberFormat="1" applyBorder="1" applyAlignment="1">
      <alignment horizontal="right"/>
    </xf>
    <xf numFmtId="0" fontId="8" fillId="0" borderId="1" xfId="0" applyFont="1" applyFill="1" applyBorder="1"/>
    <xf numFmtId="0" fontId="0" fillId="0" borderId="1" xfId="0" applyFill="1" applyBorder="1"/>
    <xf numFmtId="0" fontId="8" fillId="0" borderId="1" xfId="0" applyFont="1" applyBorder="1" applyAlignment="1">
      <alignment horizontal="left"/>
    </xf>
    <xf numFmtId="0" fontId="0" fillId="0" borderId="0" xfId="0" applyFill="1"/>
    <xf numFmtId="0" fontId="7" fillId="0" borderId="1" xfId="0" applyFont="1" applyBorder="1"/>
    <xf numFmtId="0" fontId="7" fillId="0" borderId="0" xfId="0" applyFont="1"/>
    <xf numFmtId="0" fontId="7" fillId="0" borderId="1" xfId="0" applyFont="1" applyBorder="1" applyAlignment="1">
      <alignment horizontal="right"/>
    </xf>
    <xf numFmtId="0" fontId="7" fillId="0" borderId="1" xfId="0" applyFont="1" applyBorder="1" applyAlignment="1">
      <alignment horizontal="left"/>
    </xf>
    <xf numFmtId="0" fontId="0" fillId="0" borderId="1" xfId="0" applyBorder="1" applyAlignment="1">
      <alignment horizontal="center" vertical="center"/>
    </xf>
    <xf numFmtId="0" fontId="0" fillId="0" borderId="3" xfId="0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49" fontId="7" fillId="0" borderId="1" xfId="0" applyNumberFormat="1" applyFont="1" applyBorder="1" applyAlignment="1">
      <alignment horizontal="right"/>
    </xf>
    <xf numFmtId="0" fontId="7" fillId="0" borderId="1" xfId="0" applyFont="1" applyBorder="1" applyAlignment="1">
      <alignment horizontal="left" wrapText="1"/>
    </xf>
    <xf numFmtId="0" fontId="7" fillId="0" borderId="3" xfId="0" applyFont="1" applyBorder="1" applyAlignment="1">
      <alignment horizontal="left"/>
    </xf>
    <xf numFmtId="0" fontId="7" fillId="0" borderId="5" xfId="0" applyFont="1" applyBorder="1" applyAlignment="1">
      <alignment horizontal="right"/>
    </xf>
    <xf numFmtId="0" fontId="7" fillId="0" borderId="1" xfId="0" applyFont="1" applyFill="1" applyBorder="1"/>
    <xf numFmtId="0" fontId="7" fillId="0" borderId="1" xfId="0" applyFont="1" applyBorder="1" applyAlignment="1">
      <alignment wrapText="1"/>
    </xf>
    <xf numFmtId="0" fontId="7" fillId="0" borderId="1" xfId="0" applyFont="1" applyBorder="1" applyAlignment="1">
      <alignment horizontal="right" wrapText="1"/>
    </xf>
    <xf numFmtId="0" fontId="7" fillId="0" borderId="3" xfId="0" applyFont="1" applyBorder="1" applyAlignment="1">
      <alignment wrapText="1"/>
    </xf>
    <xf numFmtId="0" fontId="7" fillId="0" borderId="1" xfId="0" applyFont="1" applyFill="1" applyBorder="1" applyAlignment="1">
      <alignment horizontal="left"/>
    </xf>
    <xf numFmtId="0" fontId="7" fillId="0" borderId="1" xfId="0" applyFont="1" applyFill="1" applyBorder="1" applyAlignment="1">
      <alignment horizontal="right"/>
    </xf>
    <xf numFmtId="0" fontId="7" fillId="0" borderId="3" xfId="0" applyFont="1" applyBorder="1"/>
    <xf numFmtId="0" fontId="7" fillId="0" borderId="1" xfId="0" applyFont="1" applyFill="1" applyBorder="1" applyAlignment="1">
      <alignment wrapText="1"/>
    </xf>
    <xf numFmtId="0" fontId="7" fillId="0" borderId="5" xfId="0" applyFont="1" applyFill="1" applyBorder="1" applyAlignment="1">
      <alignment horizontal="right"/>
    </xf>
    <xf numFmtId="0" fontId="6" fillId="0" borderId="1" xfId="0" applyFont="1" applyBorder="1"/>
    <xf numFmtId="0" fontId="6" fillId="0" borderId="0" xfId="0" applyFont="1"/>
    <xf numFmtId="0" fontId="6" fillId="0" borderId="1" xfId="0" applyFont="1" applyBorder="1" applyAlignment="1">
      <alignment horizontal="right"/>
    </xf>
    <xf numFmtId="0" fontId="6" fillId="0" borderId="1" xfId="0" applyFont="1" applyFill="1" applyBorder="1"/>
    <xf numFmtId="0" fontId="5" fillId="0" borderId="1" xfId="0" applyFont="1" applyBorder="1"/>
    <xf numFmtId="0" fontId="4" fillId="0" borderId="1" xfId="0" applyFont="1" applyBorder="1"/>
    <xf numFmtId="49" fontId="3" fillId="0" borderId="1" xfId="0" applyNumberFormat="1" applyFont="1" applyBorder="1" applyAlignment="1">
      <alignment horizontal="right"/>
    </xf>
    <xf numFmtId="0" fontId="2" fillId="0" borderId="1" xfId="0" applyFont="1" applyBorder="1"/>
    <xf numFmtId="0" fontId="1" fillId="0" borderId="1" xfId="0" applyFont="1" applyBorder="1"/>
    <xf numFmtId="0" fontId="1" fillId="0" borderId="1" xfId="0" applyFont="1" applyBorder="1" applyAlignment="1">
      <alignment horizontal="right"/>
    </xf>
    <xf numFmtId="0" fontId="0" fillId="0" borderId="2" xfId="0" applyFill="1" applyBorder="1" applyAlignment="1">
      <alignment horizontal="center"/>
    </xf>
    <xf numFmtId="0" fontId="0" fillId="0" borderId="1" xfId="0" applyBorder="1" applyAlignment="1"/>
    <xf numFmtId="0" fontId="9" fillId="0" borderId="0" xfId="0" applyFont="1"/>
    <xf numFmtId="0" fontId="0" fillId="0" borderId="0" xfId="0" applyAlignment="1">
      <alignment vertical="top"/>
    </xf>
    <xf numFmtId="0" fontId="0" fillId="0" borderId="3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3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10" xfId="0" applyBorder="1" applyAlignment="1">
      <alignment horizontal="right" wrapText="1"/>
    </xf>
    <xf numFmtId="0" fontId="0" fillId="0" borderId="2" xfId="0" applyBorder="1" applyAlignment="1">
      <alignment horizontal="right" wrapText="1"/>
    </xf>
    <xf numFmtId="0" fontId="0" fillId="0" borderId="11" xfId="0" applyBorder="1" applyAlignment="1">
      <alignment horizontal="right" wrapText="1"/>
    </xf>
    <xf numFmtId="0" fontId="0" fillId="0" borderId="3" xfId="0" applyBorder="1" applyAlignment="1">
      <alignment horizontal="right"/>
    </xf>
    <xf numFmtId="0" fontId="0" fillId="0" borderId="5" xfId="0" applyBorder="1" applyAlignment="1">
      <alignment horizontal="right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 wrapText="1"/>
    </xf>
    <xf numFmtId="0" fontId="0" fillId="0" borderId="7" xfId="0" applyBorder="1" applyAlignment="1">
      <alignment horizontal="center" wrapText="1"/>
    </xf>
    <xf numFmtId="0" fontId="0" fillId="0" borderId="8" xfId="0" applyBorder="1" applyAlignment="1">
      <alignment horizontal="center" wrapText="1"/>
    </xf>
    <xf numFmtId="0" fontId="0" fillId="0" borderId="9" xfId="0" applyBorder="1" applyAlignment="1">
      <alignment horizontal="center" wrapText="1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N237"/>
  <sheetViews>
    <sheetView topLeftCell="A208" workbookViewId="0">
      <selection activeCell="A150" sqref="A150"/>
    </sheetView>
  </sheetViews>
  <sheetFormatPr defaultRowHeight="15" x14ac:dyDescent="0.25"/>
  <cols>
    <col min="1" max="1" width="56.28515625" customWidth="1"/>
    <col min="2" max="2" width="12.42578125" customWidth="1"/>
  </cols>
  <sheetData>
    <row r="1" spans="1:14" x14ac:dyDescent="0.25">
      <c r="H1" t="s">
        <v>184</v>
      </c>
    </row>
    <row r="2" spans="1:14" x14ac:dyDescent="0.25">
      <c r="H2" t="s">
        <v>185</v>
      </c>
    </row>
    <row r="3" spans="1:14" x14ac:dyDescent="0.25">
      <c r="H3" t="s">
        <v>186</v>
      </c>
    </row>
    <row r="5" spans="1:14" x14ac:dyDescent="0.25">
      <c r="A5" t="s">
        <v>205</v>
      </c>
      <c r="C5" s="10"/>
      <c r="D5" s="10"/>
    </row>
    <row r="7" spans="1:14" ht="45" x14ac:dyDescent="0.25">
      <c r="A7" s="23" t="s">
        <v>66</v>
      </c>
      <c r="B7" s="24" t="s">
        <v>187</v>
      </c>
      <c r="C7" s="53" t="s">
        <v>188</v>
      </c>
      <c r="D7" s="54"/>
      <c r="E7" s="53" t="s">
        <v>189</v>
      </c>
      <c r="F7" s="54"/>
      <c r="G7" s="53" t="s">
        <v>190</v>
      </c>
      <c r="H7" s="54"/>
      <c r="I7" s="53" t="s">
        <v>191</v>
      </c>
      <c r="J7" s="54"/>
      <c r="K7" s="55" t="s">
        <v>68</v>
      </c>
      <c r="L7" s="56"/>
      <c r="M7" s="53" t="s">
        <v>69</v>
      </c>
      <c r="N7" s="54"/>
    </row>
    <row r="8" spans="1:14" x14ac:dyDescent="0.25">
      <c r="A8" s="1"/>
      <c r="B8" s="1"/>
      <c r="C8" s="25" t="s">
        <v>73</v>
      </c>
      <c r="D8" s="25" t="s">
        <v>192</v>
      </c>
      <c r="E8" s="1" t="s">
        <v>73</v>
      </c>
      <c r="F8" s="1" t="s">
        <v>192</v>
      </c>
      <c r="G8" s="1" t="s">
        <v>73</v>
      </c>
      <c r="H8" s="1" t="s">
        <v>192</v>
      </c>
      <c r="I8" s="1" t="s">
        <v>73</v>
      </c>
      <c r="J8" s="1" t="s">
        <v>192</v>
      </c>
      <c r="K8" s="1" t="s">
        <v>73</v>
      </c>
      <c r="L8" s="1" t="s">
        <v>192</v>
      </c>
      <c r="M8" s="1" t="s">
        <v>73</v>
      </c>
      <c r="N8" s="1" t="s">
        <v>192</v>
      </c>
    </row>
    <row r="9" spans="1:14" x14ac:dyDescent="0.25">
      <c r="A9" s="4" t="s">
        <v>193</v>
      </c>
      <c r="B9" s="4"/>
      <c r="C9" s="11"/>
      <c r="D9" s="11"/>
      <c r="E9" s="1"/>
      <c r="F9" s="1"/>
      <c r="G9" s="1"/>
      <c r="H9" s="1"/>
      <c r="I9" s="1"/>
      <c r="J9" s="1"/>
      <c r="K9" s="1"/>
      <c r="L9" s="1"/>
      <c r="M9" s="1"/>
      <c r="N9" s="1"/>
    </row>
    <row r="10" spans="1:14" x14ac:dyDescent="0.25">
      <c r="A10" s="4" t="s">
        <v>0</v>
      </c>
      <c r="B10" s="2"/>
      <c r="C10" s="11"/>
      <c r="D10" s="11"/>
      <c r="E10" s="1"/>
      <c r="F10" s="1"/>
      <c r="G10" s="1"/>
      <c r="H10" s="1"/>
      <c r="I10" s="1"/>
      <c r="J10" s="1"/>
      <c r="K10" s="1"/>
      <c r="L10" s="1"/>
      <c r="M10" s="1"/>
      <c r="N10" s="1"/>
    </row>
    <row r="11" spans="1:14" s="20" customFormat="1" x14ac:dyDescent="0.25">
      <c r="A11" s="19" t="s">
        <v>83</v>
      </c>
      <c r="B11" s="19">
        <v>101</v>
      </c>
      <c r="C11" s="19">
        <v>150</v>
      </c>
      <c r="D11" s="19">
        <v>180</v>
      </c>
      <c r="E11" s="19">
        <v>5.41</v>
      </c>
      <c r="F11" s="19">
        <v>6.99</v>
      </c>
      <c r="G11" s="19">
        <v>4.41</v>
      </c>
      <c r="H11" s="19">
        <v>5.7</v>
      </c>
      <c r="I11" s="19">
        <v>12.52</v>
      </c>
      <c r="J11" s="19">
        <v>16.010000000000002</v>
      </c>
      <c r="K11" s="19">
        <v>105.89</v>
      </c>
      <c r="L11" s="19">
        <v>128.76</v>
      </c>
      <c r="M11" s="19">
        <v>1.36</v>
      </c>
      <c r="N11" s="19">
        <v>1.63</v>
      </c>
    </row>
    <row r="12" spans="1:14" s="20" customFormat="1" x14ac:dyDescent="0.25">
      <c r="A12" s="19" t="s">
        <v>12</v>
      </c>
      <c r="B12" s="21">
        <v>416</v>
      </c>
      <c r="C12" s="21">
        <v>150</v>
      </c>
      <c r="D12" s="21">
        <v>200</v>
      </c>
      <c r="E12" s="19">
        <v>3.06</v>
      </c>
      <c r="F12" s="19">
        <v>4.08</v>
      </c>
      <c r="G12" s="19">
        <v>2.96</v>
      </c>
      <c r="H12" s="19">
        <v>3.94</v>
      </c>
      <c r="I12" s="19">
        <v>12.47</v>
      </c>
      <c r="J12" s="19">
        <v>16.600000000000001</v>
      </c>
      <c r="K12" s="19">
        <v>87.6</v>
      </c>
      <c r="L12" s="19">
        <v>116.8</v>
      </c>
      <c r="M12" s="19">
        <v>1.07</v>
      </c>
      <c r="N12" s="19">
        <v>1.42</v>
      </c>
    </row>
    <row r="13" spans="1:14" s="20" customFormat="1" x14ac:dyDescent="0.25">
      <c r="A13" s="19" t="s">
        <v>29</v>
      </c>
      <c r="B13" s="21">
        <v>1</v>
      </c>
      <c r="C13" s="26" t="s">
        <v>85</v>
      </c>
      <c r="D13" s="45" t="s">
        <v>163</v>
      </c>
      <c r="E13" s="19">
        <v>2.91</v>
      </c>
      <c r="F13" s="19">
        <v>3.62</v>
      </c>
      <c r="G13" s="19">
        <v>5.88</v>
      </c>
      <c r="H13" s="19">
        <v>5.97</v>
      </c>
      <c r="I13" s="19">
        <v>17.43</v>
      </c>
      <c r="J13" s="19">
        <v>21.8</v>
      </c>
      <c r="K13" s="19">
        <v>143</v>
      </c>
      <c r="L13" s="19">
        <v>164.33</v>
      </c>
      <c r="M13" s="19">
        <v>0</v>
      </c>
      <c r="N13" s="19">
        <v>0</v>
      </c>
    </row>
    <row r="14" spans="1:14" x14ac:dyDescent="0.25">
      <c r="A14" s="11" t="s">
        <v>86</v>
      </c>
      <c r="B14" s="1"/>
      <c r="C14" s="1"/>
      <c r="D14" s="1"/>
      <c r="E14" s="1">
        <f t="shared" ref="E14:N14" si="0">E13+E12+E11</f>
        <v>11.38</v>
      </c>
      <c r="F14" s="1">
        <f t="shared" si="0"/>
        <v>14.690000000000001</v>
      </c>
      <c r="G14" s="1">
        <f t="shared" si="0"/>
        <v>13.25</v>
      </c>
      <c r="H14" s="1">
        <f t="shared" si="0"/>
        <v>15.61</v>
      </c>
      <c r="I14" s="1">
        <f t="shared" si="0"/>
        <v>42.42</v>
      </c>
      <c r="J14" s="1">
        <f t="shared" si="0"/>
        <v>54.410000000000011</v>
      </c>
      <c r="K14" s="1">
        <f t="shared" si="0"/>
        <v>336.49</v>
      </c>
      <c r="L14" s="1">
        <f t="shared" si="0"/>
        <v>409.89</v>
      </c>
      <c r="M14" s="1">
        <f t="shared" si="0"/>
        <v>2.4300000000000002</v>
      </c>
      <c r="N14" s="1">
        <f t="shared" si="0"/>
        <v>3.05</v>
      </c>
    </row>
    <row r="15" spans="1:14" x14ac:dyDescent="0.25">
      <c r="A15" s="4" t="s">
        <v>7</v>
      </c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</row>
    <row r="16" spans="1:14" s="40" customFormat="1" x14ac:dyDescent="0.25">
      <c r="A16" s="47" t="s">
        <v>209</v>
      </c>
      <c r="B16" s="39">
        <v>420</v>
      </c>
      <c r="C16" s="39">
        <v>120</v>
      </c>
      <c r="D16" s="39">
        <v>150</v>
      </c>
      <c r="E16" s="39">
        <v>3.12</v>
      </c>
      <c r="F16" s="39">
        <v>3.9</v>
      </c>
      <c r="G16" s="39">
        <v>3</v>
      </c>
      <c r="H16" s="39">
        <v>3.75</v>
      </c>
      <c r="I16" s="39">
        <v>4.8</v>
      </c>
      <c r="J16" s="39">
        <v>6</v>
      </c>
      <c r="K16" s="39">
        <v>52.92</v>
      </c>
      <c r="L16" s="39">
        <v>66.150000000000006</v>
      </c>
      <c r="M16" s="39">
        <v>0</v>
      </c>
      <c r="N16" s="39">
        <v>0</v>
      </c>
    </row>
    <row r="17" spans="1:14" s="40" customFormat="1" x14ac:dyDescent="0.25">
      <c r="A17" s="43" t="s">
        <v>207</v>
      </c>
      <c r="B17" s="39"/>
      <c r="C17" s="39">
        <v>85</v>
      </c>
      <c r="D17" s="39">
        <v>85</v>
      </c>
      <c r="E17" s="39">
        <v>1.44</v>
      </c>
      <c r="F17" s="39">
        <v>1.44</v>
      </c>
      <c r="G17" s="39">
        <v>0.17</v>
      </c>
      <c r="H17" s="39">
        <v>0.17</v>
      </c>
      <c r="I17" s="39">
        <v>6.88</v>
      </c>
      <c r="J17" s="39">
        <v>6.88</v>
      </c>
      <c r="K17" s="39">
        <v>32.130000000000003</v>
      </c>
      <c r="L17" s="39">
        <v>32.130000000000003</v>
      </c>
      <c r="M17" s="39">
        <v>51</v>
      </c>
      <c r="N17" s="39">
        <v>51</v>
      </c>
    </row>
    <row r="18" spans="1:14" x14ac:dyDescent="0.25">
      <c r="A18" s="11" t="s">
        <v>86</v>
      </c>
      <c r="B18" s="1"/>
      <c r="C18" s="1"/>
      <c r="D18" s="1"/>
      <c r="E18" s="1">
        <f t="shared" ref="E18:N18" si="1">E17+E16</f>
        <v>4.5600000000000005</v>
      </c>
      <c r="F18" s="1">
        <f t="shared" si="1"/>
        <v>5.34</v>
      </c>
      <c r="G18" s="1">
        <f t="shared" si="1"/>
        <v>3.17</v>
      </c>
      <c r="H18" s="1">
        <f t="shared" si="1"/>
        <v>3.92</v>
      </c>
      <c r="I18" s="1">
        <f t="shared" si="1"/>
        <v>11.68</v>
      </c>
      <c r="J18" s="1">
        <f t="shared" si="1"/>
        <v>12.879999999999999</v>
      </c>
      <c r="K18" s="1">
        <f t="shared" si="1"/>
        <v>85.050000000000011</v>
      </c>
      <c r="L18" s="1">
        <f t="shared" si="1"/>
        <v>98.28</v>
      </c>
      <c r="M18" s="1">
        <f t="shared" si="1"/>
        <v>51</v>
      </c>
      <c r="N18" s="1">
        <f t="shared" si="1"/>
        <v>51</v>
      </c>
    </row>
    <row r="19" spans="1:14" x14ac:dyDescent="0.25">
      <c r="A19" s="4" t="s">
        <v>8</v>
      </c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</row>
    <row r="20" spans="1:14" s="20" customFormat="1" x14ac:dyDescent="0.25">
      <c r="A20" s="44" t="s">
        <v>211</v>
      </c>
      <c r="B20" s="19">
        <v>15</v>
      </c>
      <c r="C20" s="19">
        <v>40</v>
      </c>
      <c r="D20" s="19">
        <v>60</v>
      </c>
      <c r="E20" s="19">
        <v>0.44</v>
      </c>
      <c r="F20" s="19">
        <v>0.67</v>
      </c>
      <c r="G20" s="19">
        <v>2.1800000000000002</v>
      </c>
      <c r="H20" s="19">
        <v>3.64</v>
      </c>
      <c r="I20" s="19">
        <v>4.6399999999999997</v>
      </c>
      <c r="J20" s="19">
        <v>7.35</v>
      </c>
      <c r="K20" s="19">
        <v>40.1</v>
      </c>
      <c r="L20" s="19">
        <v>64.95</v>
      </c>
      <c r="M20" s="19">
        <v>1.72</v>
      </c>
      <c r="N20" s="19">
        <v>2.61</v>
      </c>
    </row>
    <row r="21" spans="1:14" s="20" customFormat="1" x14ac:dyDescent="0.25">
      <c r="A21" s="27" t="s">
        <v>87</v>
      </c>
      <c r="B21" s="20">
        <v>63</v>
      </c>
      <c r="C21" s="21" t="s">
        <v>105</v>
      </c>
      <c r="D21" s="21" t="s">
        <v>181</v>
      </c>
      <c r="E21" s="19">
        <v>4.6900000000000004</v>
      </c>
      <c r="F21" s="19">
        <v>5.23</v>
      </c>
      <c r="G21" s="19">
        <v>4.51</v>
      </c>
      <c r="H21" s="19">
        <v>5.03</v>
      </c>
      <c r="I21" s="19">
        <v>7.17</v>
      </c>
      <c r="J21" s="19">
        <v>9.58</v>
      </c>
      <c r="K21" s="19">
        <v>117.34</v>
      </c>
      <c r="L21" s="19">
        <v>136.82</v>
      </c>
      <c r="M21" s="19">
        <v>11.22</v>
      </c>
      <c r="N21" s="19">
        <v>14.3</v>
      </c>
    </row>
    <row r="22" spans="1:14" s="20" customFormat="1" x14ac:dyDescent="0.25">
      <c r="A22" s="28" t="s">
        <v>96</v>
      </c>
      <c r="B22" s="19">
        <v>339</v>
      </c>
      <c r="C22" s="29">
        <v>100</v>
      </c>
      <c r="D22" s="21">
        <v>130</v>
      </c>
      <c r="E22" s="19">
        <v>2.2799999999999998</v>
      </c>
      <c r="F22" s="19">
        <v>2.96</v>
      </c>
      <c r="G22" s="19">
        <v>3.77</v>
      </c>
      <c r="H22" s="19">
        <v>4.72</v>
      </c>
      <c r="I22" s="19">
        <v>13.92</v>
      </c>
      <c r="J22" s="19">
        <v>18.09</v>
      </c>
      <c r="K22" s="19">
        <v>104.96</v>
      </c>
      <c r="L22" s="19">
        <v>128.30000000000001</v>
      </c>
      <c r="M22" s="19">
        <v>18.2</v>
      </c>
      <c r="N22" s="19">
        <v>21.87</v>
      </c>
    </row>
    <row r="23" spans="1:14" s="20" customFormat="1" x14ac:dyDescent="0.25">
      <c r="A23" s="19" t="s">
        <v>100</v>
      </c>
      <c r="B23" s="21">
        <v>299</v>
      </c>
      <c r="C23" s="21">
        <v>50</v>
      </c>
      <c r="D23" s="21"/>
      <c r="E23" s="19">
        <v>8.36</v>
      </c>
      <c r="F23" s="19"/>
      <c r="G23" s="19">
        <v>6.44</v>
      </c>
      <c r="H23" s="19"/>
      <c r="I23" s="19">
        <v>6.7</v>
      </c>
      <c r="J23" s="19"/>
      <c r="K23" s="19">
        <v>114.37</v>
      </c>
      <c r="L23" s="19"/>
      <c r="M23" s="19">
        <v>0.4</v>
      </c>
      <c r="N23" s="19"/>
    </row>
    <row r="24" spans="1:14" s="20" customFormat="1" x14ac:dyDescent="0.25">
      <c r="A24" s="19" t="s">
        <v>101</v>
      </c>
      <c r="B24" s="19">
        <v>291</v>
      </c>
      <c r="C24" s="19"/>
      <c r="D24" s="19">
        <v>50</v>
      </c>
      <c r="E24" s="19"/>
      <c r="F24" s="19">
        <v>8.83</v>
      </c>
      <c r="G24" s="19"/>
      <c r="H24" s="19">
        <v>8.66</v>
      </c>
      <c r="I24" s="19"/>
      <c r="J24" s="19">
        <v>10.98</v>
      </c>
      <c r="K24" s="19"/>
      <c r="L24" s="19">
        <v>170</v>
      </c>
      <c r="M24" s="19"/>
      <c r="N24" s="19">
        <v>0</v>
      </c>
    </row>
    <row r="25" spans="1:14" s="20" customFormat="1" x14ac:dyDescent="0.25">
      <c r="A25" s="19" t="s">
        <v>102</v>
      </c>
      <c r="B25" s="21"/>
      <c r="C25" s="21">
        <v>30</v>
      </c>
      <c r="D25" s="21">
        <v>50</v>
      </c>
      <c r="E25" s="19">
        <v>1.91</v>
      </c>
      <c r="F25" s="19">
        <v>3.19</v>
      </c>
      <c r="G25" s="19">
        <v>0.24</v>
      </c>
      <c r="H25" s="19">
        <v>0.4</v>
      </c>
      <c r="I25" s="19">
        <v>12.43</v>
      </c>
      <c r="J25" s="19">
        <v>20.71</v>
      </c>
      <c r="K25" s="19">
        <v>52.61</v>
      </c>
      <c r="L25" s="19">
        <v>87.68</v>
      </c>
      <c r="M25" s="19">
        <v>0</v>
      </c>
      <c r="N25" s="19">
        <v>0</v>
      </c>
    </row>
    <row r="26" spans="1:14" s="20" customFormat="1" x14ac:dyDescent="0.25">
      <c r="A26" s="47" t="s">
        <v>220</v>
      </c>
      <c r="B26" s="19"/>
      <c r="C26" s="19">
        <v>120</v>
      </c>
      <c r="D26" s="19">
        <v>150</v>
      </c>
      <c r="E26" s="19">
        <v>0</v>
      </c>
      <c r="F26" s="19">
        <v>0</v>
      </c>
      <c r="G26" s="19">
        <v>0</v>
      </c>
      <c r="H26" s="19">
        <v>0</v>
      </c>
      <c r="I26" s="19">
        <v>19.440000000000001</v>
      </c>
      <c r="J26" s="19">
        <v>24.3</v>
      </c>
      <c r="K26" s="19">
        <v>61.98</v>
      </c>
      <c r="L26" s="19">
        <v>87.48</v>
      </c>
      <c r="M26" s="19">
        <v>0</v>
      </c>
      <c r="N26" s="19">
        <v>0</v>
      </c>
    </row>
    <row r="27" spans="1:14" x14ac:dyDescent="0.25">
      <c r="A27" s="11" t="s">
        <v>86</v>
      </c>
      <c r="B27" s="1"/>
      <c r="C27" s="1"/>
      <c r="D27" s="1"/>
      <c r="E27" s="1">
        <f t="shared" ref="E27:N27" si="2">E20+E21+E22+E23+E24+E25+E26</f>
        <v>17.68</v>
      </c>
      <c r="F27" s="1">
        <f t="shared" si="2"/>
        <v>20.88</v>
      </c>
      <c r="G27" s="1">
        <f t="shared" si="2"/>
        <v>17.139999999999997</v>
      </c>
      <c r="H27" s="1">
        <f t="shared" si="2"/>
        <v>22.45</v>
      </c>
      <c r="I27" s="1">
        <f t="shared" si="2"/>
        <v>64.3</v>
      </c>
      <c r="J27" s="1">
        <f t="shared" si="2"/>
        <v>91.01</v>
      </c>
      <c r="K27" s="1">
        <f t="shared" si="2"/>
        <v>491.36</v>
      </c>
      <c r="L27" s="1">
        <f t="shared" si="2"/>
        <v>675.23</v>
      </c>
      <c r="M27" s="1">
        <f t="shared" si="2"/>
        <v>31.54</v>
      </c>
      <c r="N27" s="1">
        <f t="shared" si="2"/>
        <v>38.78</v>
      </c>
    </row>
    <row r="28" spans="1:14" x14ac:dyDescent="0.25">
      <c r="A28" s="4" t="s">
        <v>10</v>
      </c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</row>
    <row r="29" spans="1:14" s="20" customFormat="1" x14ac:dyDescent="0.25">
      <c r="A29" s="19" t="s">
        <v>148</v>
      </c>
      <c r="B29" s="21"/>
      <c r="C29" s="21">
        <v>60</v>
      </c>
      <c r="D29" s="21">
        <v>60</v>
      </c>
      <c r="E29" s="19">
        <v>5.1100000000000003</v>
      </c>
      <c r="F29" s="19">
        <v>5.1100000000000003</v>
      </c>
      <c r="G29" s="19">
        <v>4.83</v>
      </c>
      <c r="H29" s="19">
        <v>4.83</v>
      </c>
      <c r="I29" s="19">
        <v>31.91</v>
      </c>
      <c r="J29" s="19">
        <v>31.91</v>
      </c>
      <c r="K29" s="19">
        <v>218.4</v>
      </c>
      <c r="L29" s="19">
        <v>218.4</v>
      </c>
      <c r="M29" s="19">
        <v>0.25</v>
      </c>
      <c r="N29" s="19">
        <v>0.25</v>
      </c>
    </row>
    <row r="30" spans="1:14" s="20" customFormat="1" x14ac:dyDescent="0.25">
      <c r="A30" s="19" t="s">
        <v>4</v>
      </c>
      <c r="B30" s="21">
        <v>411</v>
      </c>
      <c r="C30" s="48" t="s">
        <v>222</v>
      </c>
      <c r="D30" s="48" t="s">
        <v>183</v>
      </c>
      <c r="E30" s="19">
        <v>0.11</v>
      </c>
      <c r="F30" s="19">
        <v>0.15</v>
      </c>
      <c r="G30" s="19">
        <v>0.03</v>
      </c>
      <c r="H30" s="19">
        <v>0.04</v>
      </c>
      <c r="I30" s="19">
        <v>9.1</v>
      </c>
      <c r="J30" s="19">
        <v>12.13</v>
      </c>
      <c r="K30" s="19">
        <v>41.37</v>
      </c>
      <c r="L30" s="19">
        <v>55.16</v>
      </c>
      <c r="M30" s="19">
        <v>7.4999999999999997E-2</v>
      </c>
      <c r="N30" s="19">
        <v>0.1</v>
      </c>
    </row>
    <row r="31" spans="1:14" x14ac:dyDescent="0.25">
      <c r="A31" s="11" t="s">
        <v>86</v>
      </c>
      <c r="B31" s="1"/>
      <c r="C31" s="1"/>
      <c r="D31" s="1"/>
      <c r="E31" s="1">
        <f t="shared" ref="E31:N31" si="3">E30+E29</f>
        <v>5.2200000000000006</v>
      </c>
      <c r="F31" s="1">
        <f t="shared" si="3"/>
        <v>5.2600000000000007</v>
      </c>
      <c r="G31" s="1">
        <f t="shared" si="3"/>
        <v>4.8600000000000003</v>
      </c>
      <c r="H31" s="1">
        <f t="shared" si="3"/>
        <v>4.87</v>
      </c>
      <c r="I31" s="1">
        <f t="shared" si="3"/>
        <v>41.01</v>
      </c>
      <c r="J31" s="1">
        <f t="shared" si="3"/>
        <v>44.04</v>
      </c>
      <c r="K31" s="1">
        <f t="shared" si="3"/>
        <v>259.77</v>
      </c>
      <c r="L31" s="1">
        <f t="shared" si="3"/>
        <v>273.56</v>
      </c>
      <c r="M31" s="1">
        <f t="shared" si="3"/>
        <v>0.32500000000000001</v>
      </c>
      <c r="N31" s="1">
        <f t="shared" si="3"/>
        <v>0.35</v>
      </c>
    </row>
    <row r="32" spans="1:14" x14ac:dyDescent="0.25">
      <c r="A32" s="2" t="s">
        <v>109</v>
      </c>
      <c r="B32" s="2"/>
      <c r="C32" s="2"/>
      <c r="D32" s="2"/>
      <c r="E32" s="2">
        <f t="shared" ref="E32:N32" si="4">E31+E27+E18+E14</f>
        <v>38.840000000000003</v>
      </c>
      <c r="F32" s="2">
        <f t="shared" si="4"/>
        <v>46.17</v>
      </c>
      <c r="G32" s="2">
        <f t="shared" si="4"/>
        <v>38.419999999999995</v>
      </c>
      <c r="H32" s="2">
        <f t="shared" si="4"/>
        <v>46.85</v>
      </c>
      <c r="I32" s="2">
        <f t="shared" si="4"/>
        <v>159.41000000000003</v>
      </c>
      <c r="J32" s="2">
        <f t="shared" si="4"/>
        <v>202.34000000000003</v>
      </c>
      <c r="K32" s="2">
        <f t="shared" si="4"/>
        <v>1172.67</v>
      </c>
      <c r="L32" s="2">
        <f t="shared" si="4"/>
        <v>1456.96</v>
      </c>
      <c r="M32" s="2">
        <f t="shared" si="4"/>
        <v>85.295000000000002</v>
      </c>
      <c r="N32" s="2">
        <f t="shared" si="4"/>
        <v>93.179999999999993</v>
      </c>
    </row>
    <row r="33" spans="1:14" x14ac:dyDescent="0.25">
      <c r="A33" s="4" t="s">
        <v>194</v>
      </c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</row>
    <row r="34" spans="1:14" x14ac:dyDescent="0.25">
      <c r="A34" s="4" t="s">
        <v>0</v>
      </c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</row>
    <row r="35" spans="1:14" s="20" customFormat="1" x14ac:dyDescent="0.25">
      <c r="A35" s="19" t="s">
        <v>179</v>
      </c>
      <c r="B35" s="19">
        <v>251</v>
      </c>
      <c r="C35" s="21" t="s">
        <v>111</v>
      </c>
      <c r="D35" s="21" t="s">
        <v>138</v>
      </c>
      <c r="E35" s="19">
        <v>8.4</v>
      </c>
      <c r="F35" s="19">
        <v>10.08</v>
      </c>
      <c r="G35" s="19">
        <v>6</v>
      </c>
      <c r="H35" s="19">
        <v>6.5</v>
      </c>
      <c r="I35" s="19">
        <v>17.62</v>
      </c>
      <c r="J35" s="19">
        <v>19.02</v>
      </c>
      <c r="K35" s="19">
        <v>154.15</v>
      </c>
      <c r="L35" s="19">
        <v>188</v>
      </c>
      <c r="M35" s="19">
        <v>0.72</v>
      </c>
      <c r="N35" s="19">
        <v>0.77</v>
      </c>
    </row>
    <row r="36" spans="1:14" s="20" customFormat="1" x14ac:dyDescent="0.25">
      <c r="A36" s="19" t="s">
        <v>14</v>
      </c>
      <c r="B36" s="21">
        <v>414</v>
      </c>
      <c r="C36" s="21">
        <v>180</v>
      </c>
      <c r="D36" s="21">
        <v>200</v>
      </c>
      <c r="E36" s="19">
        <v>2.52</v>
      </c>
      <c r="F36" s="19">
        <v>2.8</v>
      </c>
      <c r="G36" s="19">
        <v>2.59</v>
      </c>
      <c r="H36" s="19">
        <v>2.87</v>
      </c>
      <c r="I36" s="19">
        <v>13.68</v>
      </c>
      <c r="J36" s="19">
        <v>15.2</v>
      </c>
      <c r="K36" s="19">
        <v>87.14</v>
      </c>
      <c r="L36" s="19">
        <v>96.82</v>
      </c>
      <c r="M36" s="19">
        <v>1.17</v>
      </c>
      <c r="N36" s="19">
        <v>1.75</v>
      </c>
    </row>
    <row r="37" spans="1:14" s="20" customFormat="1" x14ac:dyDescent="0.25">
      <c r="A37" s="19" t="s">
        <v>120</v>
      </c>
      <c r="B37" s="21">
        <v>3</v>
      </c>
      <c r="C37" s="26" t="s">
        <v>121</v>
      </c>
      <c r="D37" s="26" t="s">
        <v>122</v>
      </c>
      <c r="E37" s="19">
        <v>5.8</v>
      </c>
      <c r="F37" s="19">
        <v>7.89</v>
      </c>
      <c r="G37" s="19">
        <v>6.67</v>
      </c>
      <c r="H37" s="19">
        <v>8.1</v>
      </c>
      <c r="I37" s="19">
        <v>19.649999999999999</v>
      </c>
      <c r="J37" s="19">
        <v>24.64</v>
      </c>
      <c r="K37" s="19">
        <v>143.62</v>
      </c>
      <c r="L37" s="19">
        <v>182.71</v>
      </c>
      <c r="M37" s="19">
        <v>0.02</v>
      </c>
      <c r="N37" s="19">
        <v>0.04</v>
      </c>
    </row>
    <row r="38" spans="1:14" x14ac:dyDescent="0.25">
      <c r="A38" s="11" t="s">
        <v>86</v>
      </c>
      <c r="B38" s="1"/>
      <c r="C38" s="11"/>
      <c r="D38" s="11"/>
      <c r="E38" s="1">
        <f t="shared" ref="E38:N38" si="5">E37+E36+E35</f>
        <v>16.72</v>
      </c>
      <c r="F38" s="1">
        <f t="shared" si="5"/>
        <v>20.77</v>
      </c>
      <c r="G38" s="1">
        <f t="shared" si="5"/>
        <v>15.26</v>
      </c>
      <c r="H38" s="1">
        <f t="shared" si="5"/>
        <v>17.47</v>
      </c>
      <c r="I38" s="1">
        <f t="shared" si="5"/>
        <v>50.95</v>
      </c>
      <c r="J38" s="1">
        <f t="shared" si="5"/>
        <v>58.86</v>
      </c>
      <c r="K38" s="1">
        <f t="shared" si="5"/>
        <v>384.90999999999997</v>
      </c>
      <c r="L38" s="1">
        <f t="shared" si="5"/>
        <v>467.53</v>
      </c>
      <c r="M38" s="1">
        <f t="shared" si="5"/>
        <v>1.91</v>
      </c>
      <c r="N38" s="1">
        <f t="shared" si="5"/>
        <v>2.56</v>
      </c>
    </row>
    <row r="39" spans="1:14" x14ac:dyDescent="0.25">
      <c r="A39" s="4" t="s">
        <v>7</v>
      </c>
      <c r="B39" s="1"/>
      <c r="C39" s="11"/>
      <c r="D39" s="11"/>
      <c r="E39" s="1"/>
      <c r="F39" s="1"/>
      <c r="G39" s="1"/>
      <c r="H39" s="1"/>
      <c r="I39" s="1"/>
      <c r="J39" s="1"/>
      <c r="K39" s="1"/>
      <c r="L39" s="1"/>
      <c r="M39" s="1"/>
      <c r="N39" s="1"/>
    </row>
    <row r="40" spans="1:14" s="20" customFormat="1" x14ac:dyDescent="0.25">
      <c r="A40" s="43" t="s">
        <v>208</v>
      </c>
      <c r="B40" s="21">
        <v>418</v>
      </c>
      <c r="C40" s="21">
        <v>150</v>
      </c>
      <c r="D40" s="21">
        <v>150</v>
      </c>
      <c r="E40" s="19">
        <v>0.75</v>
      </c>
      <c r="F40" s="19">
        <v>0.75</v>
      </c>
      <c r="G40" s="19">
        <v>0</v>
      </c>
      <c r="H40" s="19">
        <v>0</v>
      </c>
      <c r="I40" s="19">
        <v>8.99</v>
      </c>
      <c r="J40" s="19">
        <v>8.99</v>
      </c>
      <c r="K40" s="19">
        <v>61.56</v>
      </c>
      <c r="L40" s="19">
        <v>61.56</v>
      </c>
      <c r="M40" s="19">
        <v>3.24</v>
      </c>
      <c r="N40" s="19">
        <v>3.24</v>
      </c>
    </row>
    <row r="41" spans="1:14" s="20" customFormat="1" x14ac:dyDescent="0.25">
      <c r="A41" s="43" t="s">
        <v>207</v>
      </c>
      <c r="B41" s="19"/>
      <c r="C41" s="21">
        <v>85</v>
      </c>
      <c r="D41" s="21">
        <v>85</v>
      </c>
      <c r="E41" s="19">
        <v>1.2</v>
      </c>
      <c r="F41" s="19">
        <v>1.2</v>
      </c>
      <c r="G41" s="19">
        <v>0.12</v>
      </c>
      <c r="H41" s="19">
        <v>0.12</v>
      </c>
      <c r="I41" s="19">
        <v>5.18</v>
      </c>
      <c r="J41" s="19">
        <v>5.18</v>
      </c>
      <c r="K41" s="19">
        <v>21.77</v>
      </c>
      <c r="L41" s="19">
        <v>21.77</v>
      </c>
      <c r="M41" s="19">
        <v>0.1</v>
      </c>
      <c r="N41" s="19">
        <v>0.1</v>
      </c>
    </row>
    <row r="42" spans="1:14" x14ac:dyDescent="0.25">
      <c r="A42" s="11" t="s">
        <v>86</v>
      </c>
      <c r="B42" s="1"/>
      <c r="C42" s="11"/>
      <c r="D42" s="11"/>
      <c r="E42" s="1">
        <f>E41+E40</f>
        <v>1.95</v>
      </c>
      <c r="F42" s="1">
        <f t="shared" ref="F42:N42" si="6">F41+F40</f>
        <v>1.95</v>
      </c>
      <c r="G42" s="1">
        <f t="shared" si="6"/>
        <v>0.12</v>
      </c>
      <c r="H42" s="1">
        <f t="shared" si="6"/>
        <v>0.12</v>
      </c>
      <c r="I42" s="1">
        <f t="shared" si="6"/>
        <v>14.17</v>
      </c>
      <c r="J42" s="1">
        <f t="shared" si="6"/>
        <v>14.17</v>
      </c>
      <c r="K42" s="1">
        <f t="shared" si="6"/>
        <v>83.33</v>
      </c>
      <c r="L42" s="1">
        <f t="shared" si="6"/>
        <v>83.33</v>
      </c>
      <c r="M42" s="1">
        <f t="shared" si="6"/>
        <v>3.3400000000000003</v>
      </c>
      <c r="N42" s="1">
        <f t="shared" si="6"/>
        <v>3.3400000000000003</v>
      </c>
    </row>
    <row r="43" spans="1:14" x14ac:dyDescent="0.25">
      <c r="A43" s="4" t="s">
        <v>8</v>
      </c>
      <c r="B43" s="1"/>
      <c r="C43" s="11"/>
      <c r="D43" s="11"/>
      <c r="E43" s="1"/>
      <c r="F43" s="1"/>
      <c r="G43" s="1"/>
      <c r="H43" s="1"/>
      <c r="I43" s="1"/>
      <c r="J43" s="1"/>
      <c r="K43" s="1"/>
      <c r="L43" s="1"/>
      <c r="M43" s="1"/>
      <c r="N43" s="1"/>
    </row>
    <row r="44" spans="1:14" s="20" customFormat="1" x14ac:dyDescent="0.25">
      <c r="A44" s="19" t="s">
        <v>213</v>
      </c>
      <c r="B44" s="19">
        <v>21</v>
      </c>
      <c r="C44" s="21">
        <v>40</v>
      </c>
      <c r="D44" s="21">
        <v>60</v>
      </c>
      <c r="E44" s="19">
        <v>0.56999999999999995</v>
      </c>
      <c r="F44" s="19">
        <v>0.86</v>
      </c>
      <c r="G44" s="19">
        <v>1.81</v>
      </c>
      <c r="H44" s="19">
        <v>2.74</v>
      </c>
      <c r="I44" s="19">
        <v>3.86</v>
      </c>
      <c r="J44" s="19">
        <v>5.23</v>
      </c>
      <c r="K44" s="19">
        <v>37.54</v>
      </c>
      <c r="L44" s="19">
        <v>49.18</v>
      </c>
      <c r="M44" s="19">
        <v>13.21</v>
      </c>
      <c r="N44" s="19">
        <v>19.8</v>
      </c>
    </row>
    <row r="45" spans="1:14" s="20" customFormat="1" x14ac:dyDescent="0.25">
      <c r="A45" s="19" t="s">
        <v>132</v>
      </c>
      <c r="B45" s="19">
        <v>98</v>
      </c>
      <c r="C45" s="21" t="s">
        <v>105</v>
      </c>
      <c r="D45" s="21" t="s">
        <v>181</v>
      </c>
      <c r="E45" s="19">
        <v>5.32</v>
      </c>
      <c r="F45" s="19">
        <v>6.95</v>
      </c>
      <c r="G45" s="19">
        <v>4.26</v>
      </c>
      <c r="H45" s="19">
        <v>5.75</v>
      </c>
      <c r="I45" s="19">
        <v>16.28</v>
      </c>
      <c r="J45" s="19">
        <v>17.14</v>
      </c>
      <c r="K45" s="19">
        <v>128.52000000000001</v>
      </c>
      <c r="L45" s="19">
        <v>143.52000000000001</v>
      </c>
      <c r="M45" s="19">
        <v>11.87</v>
      </c>
      <c r="N45" s="19">
        <v>12.02</v>
      </c>
    </row>
    <row r="46" spans="1:14" s="20" customFormat="1" x14ac:dyDescent="0.25">
      <c r="A46" s="19" t="s">
        <v>202</v>
      </c>
      <c r="B46" s="19">
        <v>335</v>
      </c>
      <c r="C46" s="21">
        <v>100</v>
      </c>
      <c r="D46" s="21">
        <v>150</v>
      </c>
      <c r="E46" s="19">
        <v>3.32</v>
      </c>
      <c r="F46" s="19">
        <v>4.25</v>
      </c>
      <c r="G46" s="19">
        <v>3.69</v>
      </c>
      <c r="H46" s="19">
        <v>5.1100000000000003</v>
      </c>
      <c r="I46" s="19">
        <v>24.46</v>
      </c>
      <c r="J46" s="19">
        <v>29.45</v>
      </c>
      <c r="K46" s="19">
        <v>120.4</v>
      </c>
      <c r="L46" s="19">
        <v>180.6</v>
      </c>
      <c r="M46" s="19">
        <v>0</v>
      </c>
      <c r="N46" s="19">
        <v>0</v>
      </c>
    </row>
    <row r="47" spans="1:14" s="20" customFormat="1" x14ac:dyDescent="0.25">
      <c r="A47" s="30" t="s">
        <v>45</v>
      </c>
      <c r="B47" s="21">
        <v>329</v>
      </c>
      <c r="C47" s="21">
        <v>60</v>
      </c>
      <c r="D47" s="21">
        <v>75</v>
      </c>
      <c r="E47" s="19">
        <v>5.54</v>
      </c>
      <c r="F47" s="19">
        <v>8.1</v>
      </c>
      <c r="G47" s="19">
        <v>3.72</v>
      </c>
      <c r="H47" s="19">
        <v>4.6500000000000004</v>
      </c>
      <c r="I47" s="19">
        <v>3.85</v>
      </c>
      <c r="J47" s="19">
        <v>4.8099999999999996</v>
      </c>
      <c r="K47" s="19">
        <v>117.5</v>
      </c>
      <c r="L47" s="19">
        <v>146.87</v>
      </c>
      <c r="M47" s="19">
        <v>3.62</v>
      </c>
      <c r="N47" s="19">
        <v>4.53</v>
      </c>
    </row>
    <row r="48" spans="1:14" s="20" customFormat="1" x14ac:dyDescent="0.25">
      <c r="A48" s="19" t="s">
        <v>102</v>
      </c>
      <c r="B48" s="21"/>
      <c r="C48" s="21">
        <v>30</v>
      </c>
      <c r="D48" s="21">
        <v>50</v>
      </c>
      <c r="E48" s="19">
        <v>1.91</v>
      </c>
      <c r="F48" s="19">
        <v>3.19</v>
      </c>
      <c r="G48" s="19">
        <v>0.24</v>
      </c>
      <c r="H48" s="19">
        <v>0.4</v>
      </c>
      <c r="I48" s="19">
        <v>12.43</v>
      </c>
      <c r="J48" s="19">
        <v>20.71</v>
      </c>
      <c r="K48" s="19">
        <v>52.61</v>
      </c>
      <c r="L48" s="19">
        <v>87.68</v>
      </c>
      <c r="M48" s="19">
        <v>0</v>
      </c>
      <c r="N48" s="19">
        <v>0</v>
      </c>
    </row>
    <row r="49" spans="1:14" s="20" customFormat="1" x14ac:dyDescent="0.25">
      <c r="A49" s="47" t="s">
        <v>133</v>
      </c>
      <c r="B49" s="21">
        <v>394</v>
      </c>
      <c r="C49" s="21">
        <v>120</v>
      </c>
      <c r="D49" s="21">
        <v>150</v>
      </c>
      <c r="E49" s="19">
        <v>0.03</v>
      </c>
      <c r="F49" s="19">
        <v>0.04</v>
      </c>
      <c r="G49" s="19"/>
      <c r="H49" s="19"/>
      <c r="I49" s="19">
        <v>11.32</v>
      </c>
      <c r="J49" s="19">
        <v>13.4</v>
      </c>
      <c r="K49" s="19">
        <v>45.42</v>
      </c>
      <c r="L49" s="19">
        <v>53.79</v>
      </c>
      <c r="M49" s="19">
        <v>2.4E-2</v>
      </c>
      <c r="N49" s="19">
        <v>0.03</v>
      </c>
    </row>
    <row r="50" spans="1:14" x14ac:dyDescent="0.25">
      <c r="A50" s="11" t="s">
        <v>86</v>
      </c>
      <c r="B50" s="1"/>
      <c r="C50" s="11"/>
      <c r="D50" s="11"/>
      <c r="E50" s="1">
        <f t="shared" ref="E50:N50" si="7">E49+E48+E47+E46+E45+E44</f>
        <v>16.690000000000001</v>
      </c>
      <c r="F50" s="1">
        <f t="shared" si="7"/>
        <v>23.39</v>
      </c>
      <c r="G50" s="1">
        <f t="shared" si="7"/>
        <v>13.72</v>
      </c>
      <c r="H50" s="1">
        <f t="shared" si="7"/>
        <v>18.649999999999999</v>
      </c>
      <c r="I50" s="1">
        <f t="shared" si="7"/>
        <v>72.2</v>
      </c>
      <c r="J50" s="1">
        <f t="shared" si="7"/>
        <v>90.740000000000009</v>
      </c>
      <c r="K50" s="1">
        <f t="shared" si="7"/>
        <v>501.99000000000007</v>
      </c>
      <c r="L50" s="1">
        <f t="shared" si="7"/>
        <v>661.64</v>
      </c>
      <c r="M50" s="1">
        <f t="shared" si="7"/>
        <v>28.724</v>
      </c>
      <c r="N50" s="1">
        <f t="shared" si="7"/>
        <v>36.379999999999995</v>
      </c>
    </row>
    <row r="51" spans="1:14" x14ac:dyDescent="0.25">
      <c r="A51" s="4" t="s">
        <v>10</v>
      </c>
      <c r="B51" s="1"/>
      <c r="C51" s="11"/>
      <c r="D51" s="11"/>
      <c r="E51" s="1"/>
      <c r="F51" s="1"/>
      <c r="G51" s="1"/>
      <c r="H51" s="1"/>
      <c r="I51" s="1"/>
      <c r="J51" s="1"/>
      <c r="K51" s="1"/>
      <c r="L51" s="1"/>
      <c r="M51" s="1"/>
      <c r="N51" s="1"/>
    </row>
    <row r="52" spans="1:14" s="20" customFormat="1" x14ac:dyDescent="0.25">
      <c r="A52" s="43" t="s">
        <v>209</v>
      </c>
      <c r="B52" s="19">
        <v>420</v>
      </c>
      <c r="C52" s="21">
        <v>200</v>
      </c>
      <c r="D52" s="21">
        <v>200</v>
      </c>
      <c r="E52" s="19">
        <v>5.2</v>
      </c>
      <c r="F52" s="19">
        <v>5.2</v>
      </c>
      <c r="G52" s="19">
        <v>5</v>
      </c>
      <c r="H52" s="19">
        <v>5</v>
      </c>
      <c r="I52" s="19">
        <v>8</v>
      </c>
      <c r="J52" s="19">
        <v>8</v>
      </c>
      <c r="K52" s="19">
        <v>88.2</v>
      </c>
      <c r="L52" s="19">
        <v>88.2</v>
      </c>
      <c r="M52" s="19">
        <v>0</v>
      </c>
      <c r="N52" s="19">
        <v>0</v>
      </c>
    </row>
    <row r="53" spans="1:14" s="20" customFormat="1" x14ac:dyDescent="0.25">
      <c r="A53" s="43" t="s">
        <v>13</v>
      </c>
      <c r="B53" s="21"/>
      <c r="C53" s="21">
        <v>25</v>
      </c>
      <c r="D53" s="21">
        <v>50</v>
      </c>
      <c r="E53" s="19">
        <v>0.64</v>
      </c>
      <c r="F53" s="19">
        <v>1.29</v>
      </c>
      <c r="G53" s="19">
        <v>0.56000000000000005</v>
      </c>
      <c r="H53" s="19">
        <v>1.1299999999999999</v>
      </c>
      <c r="I53" s="19">
        <v>13.24</v>
      </c>
      <c r="J53" s="19">
        <v>26.48</v>
      </c>
      <c r="K53" s="19">
        <v>69.260000000000005</v>
      </c>
      <c r="L53" s="19">
        <v>138.52000000000001</v>
      </c>
      <c r="M53" s="19">
        <v>0.13</v>
      </c>
      <c r="N53" s="19">
        <v>0.26</v>
      </c>
    </row>
    <row r="54" spans="1:14" x14ac:dyDescent="0.25">
      <c r="A54" s="11" t="s">
        <v>86</v>
      </c>
      <c r="B54" s="1"/>
      <c r="C54" s="11"/>
      <c r="D54" s="11"/>
      <c r="E54" s="1">
        <f t="shared" ref="E54:N54" si="8">E53+E52</f>
        <v>5.84</v>
      </c>
      <c r="F54" s="1">
        <f t="shared" si="8"/>
        <v>6.49</v>
      </c>
      <c r="G54" s="1">
        <f t="shared" si="8"/>
        <v>5.5600000000000005</v>
      </c>
      <c r="H54" s="1">
        <f t="shared" si="8"/>
        <v>6.13</v>
      </c>
      <c r="I54" s="1">
        <f t="shared" si="8"/>
        <v>21.240000000000002</v>
      </c>
      <c r="J54" s="1">
        <f t="shared" si="8"/>
        <v>34.480000000000004</v>
      </c>
      <c r="K54" s="1">
        <f t="shared" si="8"/>
        <v>157.46</v>
      </c>
      <c r="L54" s="1">
        <f t="shared" si="8"/>
        <v>226.72000000000003</v>
      </c>
      <c r="M54" s="1">
        <f t="shared" si="8"/>
        <v>0.13</v>
      </c>
      <c r="N54" s="1">
        <f t="shared" si="8"/>
        <v>0.26</v>
      </c>
    </row>
    <row r="55" spans="1:14" s="3" customFormat="1" x14ac:dyDescent="0.25">
      <c r="A55" s="2" t="s">
        <v>109</v>
      </c>
      <c r="B55" s="2"/>
      <c r="C55" s="12"/>
      <c r="D55" s="12"/>
      <c r="E55" s="2">
        <f t="shared" ref="E55:N55" si="9">E54+E50+E42+E38</f>
        <v>41.2</v>
      </c>
      <c r="F55" s="2">
        <f t="shared" si="9"/>
        <v>52.6</v>
      </c>
      <c r="G55" s="2">
        <f t="shared" si="9"/>
        <v>34.660000000000004</v>
      </c>
      <c r="H55" s="2">
        <f t="shared" si="9"/>
        <v>42.37</v>
      </c>
      <c r="I55" s="2">
        <f t="shared" si="9"/>
        <v>158.56</v>
      </c>
      <c r="J55" s="2">
        <f t="shared" si="9"/>
        <v>198.25</v>
      </c>
      <c r="K55" s="2">
        <f t="shared" si="9"/>
        <v>1127.69</v>
      </c>
      <c r="L55" s="2">
        <f t="shared" si="9"/>
        <v>1439.22</v>
      </c>
      <c r="M55" s="2">
        <f t="shared" si="9"/>
        <v>34.103999999999999</v>
      </c>
      <c r="N55" s="2">
        <f t="shared" si="9"/>
        <v>42.54</v>
      </c>
    </row>
    <row r="56" spans="1:14" x14ac:dyDescent="0.25">
      <c r="A56" s="1"/>
      <c r="B56" s="1"/>
      <c r="C56" s="11"/>
      <c r="D56" s="11"/>
      <c r="E56" s="1"/>
      <c r="F56" s="1"/>
      <c r="G56" s="1"/>
      <c r="H56" s="1"/>
      <c r="I56" s="1"/>
      <c r="J56" s="1"/>
      <c r="K56" s="1"/>
      <c r="L56" s="1"/>
      <c r="M56" s="1"/>
      <c r="N56" s="1"/>
    </row>
    <row r="57" spans="1:14" x14ac:dyDescent="0.25">
      <c r="A57" s="4" t="s">
        <v>204</v>
      </c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</row>
    <row r="58" spans="1:14" x14ac:dyDescent="0.25">
      <c r="A58" s="4" t="s">
        <v>0</v>
      </c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</row>
    <row r="59" spans="1:14" s="20" customFormat="1" x14ac:dyDescent="0.25">
      <c r="A59" s="31" t="s">
        <v>135</v>
      </c>
      <c r="B59" s="32">
        <v>199</v>
      </c>
      <c r="C59" s="21" t="s">
        <v>136</v>
      </c>
      <c r="D59" s="21" t="s">
        <v>137</v>
      </c>
      <c r="E59" s="19">
        <v>4.83</v>
      </c>
      <c r="F59" s="19">
        <v>5.8</v>
      </c>
      <c r="G59" s="19">
        <v>8.1300000000000008</v>
      </c>
      <c r="H59" s="19">
        <v>10.46</v>
      </c>
      <c r="I59" s="19">
        <v>17.63</v>
      </c>
      <c r="J59" s="19">
        <v>21.27</v>
      </c>
      <c r="K59" s="19">
        <v>146.72</v>
      </c>
      <c r="L59" s="19">
        <v>185.85</v>
      </c>
      <c r="M59" s="19">
        <v>1.79</v>
      </c>
      <c r="N59" s="19">
        <v>2.14</v>
      </c>
    </row>
    <row r="60" spans="1:14" s="20" customFormat="1" x14ac:dyDescent="0.25">
      <c r="A60" s="19" t="s">
        <v>5</v>
      </c>
      <c r="B60" s="19">
        <v>413</v>
      </c>
      <c r="C60" s="21">
        <v>150</v>
      </c>
      <c r="D60" s="21">
        <v>200</v>
      </c>
      <c r="E60" s="19">
        <v>2.0299999999999998</v>
      </c>
      <c r="F60" s="19">
        <v>2.71</v>
      </c>
      <c r="G60" s="19">
        <v>2.3199999999999998</v>
      </c>
      <c r="H60" s="19">
        <v>3.1</v>
      </c>
      <c r="I60" s="19">
        <v>12.18</v>
      </c>
      <c r="J60" s="19">
        <v>16.239999999999998</v>
      </c>
      <c r="K60" s="19">
        <v>79.23</v>
      </c>
      <c r="L60" s="19">
        <v>105.65</v>
      </c>
      <c r="M60" s="19">
        <v>0.94</v>
      </c>
      <c r="N60" s="19">
        <v>1.26</v>
      </c>
    </row>
    <row r="61" spans="1:14" s="20" customFormat="1" x14ac:dyDescent="0.25">
      <c r="A61" s="19" t="s">
        <v>30</v>
      </c>
      <c r="B61" s="21">
        <v>2</v>
      </c>
      <c r="C61" s="26" t="s">
        <v>139</v>
      </c>
      <c r="D61" s="26" t="s">
        <v>140</v>
      </c>
      <c r="E61" s="19">
        <v>2.4700000000000002</v>
      </c>
      <c r="F61" s="19">
        <v>3.28</v>
      </c>
      <c r="G61" s="19">
        <v>3.5</v>
      </c>
      <c r="H61" s="19">
        <v>3.7</v>
      </c>
      <c r="I61" s="19">
        <v>24.29</v>
      </c>
      <c r="J61" s="19">
        <v>31.57</v>
      </c>
      <c r="K61" s="19">
        <v>128.12</v>
      </c>
      <c r="L61" s="19">
        <v>144.13</v>
      </c>
      <c r="M61" s="19">
        <v>7.0000000000000007E-2</v>
      </c>
      <c r="N61" s="19">
        <v>0.1</v>
      </c>
    </row>
    <row r="62" spans="1:14" x14ac:dyDescent="0.25">
      <c r="A62" s="11" t="s">
        <v>86</v>
      </c>
      <c r="B62" s="1"/>
      <c r="C62" s="11"/>
      <c r="D62" s="11"/>
      <c r="E62" s="1">
        <f t="shared" ref="E62:N62" si="10">E61+E60+E59</f>
        <v>9.33</v>
      </c>
      <c r="F62" s="1">
        <f t="shared" si="10"/>
        <v>11.79</v>
      </c>
      <c r="G62" s="1">
        <f t="shared" si="10"/>
        <v>13.950000000000001</v>
      </c>
      <c r="H62" s="1">
        <f t="shared" si="10"/>
        <v>17.260000000000002</v>
      </c>
      <c r="I62" s="1">
        <f t="shared" si="10"/>
        <v>54.099999999999994</v>
      </c>
      <c r="J62" s="1">
        <f t="shared" si="10"/>
        <v>69.08</v>
      </c>
      <c r="K62" s="1">
        <f t="shared" si="10"/>
        <v>354.07000000000005</v>
      </c>
      <c r="L62" s="1">
        <f t="shared" si="10"/>
        <v>435.63</v>
      </c>
      <c r="M62" s="1">
        <f t="shared" si="10"/>
        <v>2.8</v>
      </c>
      <c r="N62" s="1">
        <f t="shared" si="10"/>
        <v>3.5</v>
      </c>
    </row>
    <row r="63" spans="1:14" x14ac:dyDescent="0.25">
      <c r="A63" s="4" t="s">
        <v>7</v>
      </c>
      <c r="B63" s="1"/>
      <c r="C63" s="11"/>
      <c r="D63" s="11"/>
      <c r="E63" s="1"/>
      <c r="F63" s="1"/>
      <c r="G63" s="1"/>
      <c r="H63" s="1"/>
      <c r="I63" s="1"/>
      <c r="J63" s="1"/>
      <c r="K63" s="1"/>
      <c r="L63" s="1"/>
      <c r="M63" s="1"/>
      <c r="N63" s="1"/>
    </row>
    <row r="64" spans="1:14" s="40" customFormat="1" x14ac:dyDescent="0.25">
      <c r="A64" s="43" t="s">
        <v>208</v>
      </c>
      <c r="B64" s="41">
        <v>418</v>
      </c>
      <c r="C64" s="41">
        <v>150</v>
      </c>
      <c r="D64" s="41">
        <v>150</v>
      </c>
      <c r="E64" s="39">
        <v>0.75</v>
      </c>
      <c r="F64" s="39">
        <v>0.75</v>
      </c>
      <c r="G64" s="39">
        <v>0</v>
      </c>
      <c r="H64" s="39">
        <v>0</v>
      </c>
      <c r="I64" s="39">
        <v>8.99</v>
      </c>
      <c r="J64" s="39">
        <v>8.99</v>
      </c>
      <c r="K64" s="39">
        <v>61.56</v>
      </c>
      <c r="L64" s="39">
        <v>61.56</v>
      </c>
      <c r="M64" s="39">
        <v>3.24</v>
      </c>
      <c r="N64" s="39">
        <v>3.24</v>
      </c>
    </row>
    <row r="65" spans="1:14" x14ac:dyDescent="0.25">
      <c r="A65" s="11" t="s">
        <v>86</v>
      </c>
      <c r="B65" s="1"/>
      <c r="C65" s="11"/>
      <c r="D65" s="11"/>
      <c r="E65" s="1">
        <f t="shared" ref="E65:N65" si="11">E64</f>
        <v>0.75</v>
      </c>
      <c r="F65" s="1">
        <f t="shared" si="11"/>
        <v>0.75</v>
      </c>
      <c r="G65" s="1">
        <f t="shared" si="11"/>
        <v>0</v>
      </c>
      <c r="H65" s="1">
        <f t="shared" si="11"/>
        <v>0</v>
      </c>
      <c r="I65" s="1">
        <f t="shared" si="11"/>
        <v>8.99</v>
      </c>
      <c r="J65" s="1">
        <f t="shared" si="11"/>
        <v>8.99</v>
      </c>
      <c r="K65" s="1">
        <f t="shared" si="11"/>
        <v>61.56</v>
      </c>
      <c r="L65" s="1">
        <f t="shared" si="11"/>
        <v>61.56</v>
      </c>
      <c r="M65" s="1">
        <f t="shared" si="11"/>
        <v>3.24</v>
      </c>
      <c r="N65" s="1">
        <f t="shared" si="11"/>
        <v>3.24</v>
      </c>
    </row>
    <row r="66" spans="1:14" x14ac:dyDescent="0.25">
      <c r="A66" s="4" t="s">
        <v>8</v>
      </c>
      <c r="B66" s="1"/>
      <c r="C66" s="11"/>
      <c r="D66" s="11"/>
      <c r="E66" s="1"/>
      <c r="F66" s="1"/>
      <c r="G66" s="1"/>
      <c r="H66" s="1"/>
      <c r="I66" s="1"/>
      <c r="J66" s="1"/>
      <c r="K66" s="1"/>
      <c r="L66" s="1"/>
      <c r="M66" s="1"/>
      <c r="N66" s="1"/>
    </row>
    <row r="67" spans="1:14" s="20" customFormat="1" x14ac:dyDescent="0.25">
      <c r="A67" s="19" t="s">
        <v>64</v>
      </c>
      <c r="B67" s="19">
        <v>13</v>
      </c>
      <c r="C67" s="21">
        <v>40</v>
      </c>
      <c r="D67" s="21">
        <v>60</v>
      </c>
      <c r="E67" s="19">
        <v>0.28999999999999998</v>
      </c>
      <c r="F67" s="19">
        <v>0.44</v>
      </c>
      <c r="G67" s="19">
        <v>3.03</v>
      </c>
      <c r="H67" s="19">
        <v>5.05</v>
      </c>
      <c r="I67" s="19">
        <v>0.96</v>
      </c>
      <c r="J67" s="19">
        <v>1.43</v>
      </c>
      <c r="K67" s="19">
        <v>28.33</v>
      </c>
      <c r="L67" s="19">
        <v>42.49</v>
      </c>
      <c r="M67" s="19">
        <v>3.7</v>
      </c>
      <c r="N67" s="19">
        <v>5.5</v>
      </c>
    </row>
    <row r="68" spans="1:14" s="20" customFormat="1" x14ac:dyDescent="0.25">
      <c r="A68" s="27" t="s">
        <v>141</v>
      </c>
      <c r="B68" s="20">
        <v>73</v>
      </c>
      <c r="C68" s="21" t="s">
        <v>105</v>
      </c>
      <c r="D68" s="21" t="s">
        <v>181</v>
      </c>
      <c r="E68" s="19">
        <v>4.4800000000000004</v>
      </c>
      <c r="F68" s="19">
        <v>6.14</v>
      </c>
      <c r="G68" s="19">
        <v>5.09</v>
      </c>
      <c r="H68" s="19">
        <v>7.08</v>
      </c>
      <c r="I68" s="19">
        <v>6.82</v>
      </c>
      <c r="J68" s="19">
        <v>7.53</v>
      </c>
      <c r="K68" s="19">
        <v>109</v>
      </c>
      <c r="L68" s="19">
        <v>140.9</v>
      </c>
      <c r="M68" s="19">
        <v>21.86</v>
      </c>
      <c r="N68" s="19">
        <v>24.21</v>
      </c>
    </row>
    <row r="69" spans="1:14" s="20" customFormat="1" x14ac:dyDescent="0.25">
      <c r="A69" s="39" t="s">
        <v>203</v>
      </c>
      <c r="B69" s="19">
        <v>290</v>
      </c>
      <c r="C69" s="21">
        <v>160</v>
      </c>
      <c r="D69" s="21">
        <v>190</v>
      </c>
      <c r="E69" s="19">
        <v>15.36</v>
      </c>
      <c r="F69" s="19">
        <v>19.43</v>
      </c>
      <c r="G69" s="19">
        <v>8.58</v>
      </c>
      <c r="H69" s="19">
        <v>10.75</v>
      </c>
      <c r="I69" s="19">
        <v>20.100000000000001</v>
      </c>
      <c r="J69" s="19">
        <v>28.87</v>
      </c>
      <c r="K69" s="19">
        <v>257.60000000000002</v>
      </c>
      <c r="L69" s="19">
        <v>305.89999999999998</v>
      </c>
      <c r="M69" s="19">
        <v>23.92</v>
      </c>
      <c r="N69" s="19">
        <v>28.4</v>
      </c>
    </row>
    <row r="70" spans="1:14" s="20" customFormat="1" x14ac:dyDescent="0.25">
      <c r="A70" s="19" t="s">
        <v>102</v>
      </c>
      <c r="B70" s="21"/>
      <c r="C70" s="21">
        <v>30</v>
      </c>
      <c r="D70" s="21">
        <v>50</v>
      </c>
      <c r="E70" s="19">
        <v>1.91</v>
      </c>
      <c r="F70" s="19">
        <v>3.19</v>
      </c>
      <c r="G70" s="19">
        <v>0.24</v>
      </c>
      <c r="H70" s="19">
        <v>0.4</v>
      </c>
      <c r="I70" s="19">
        <v>12.43</v>
      </c>
      <c r="J70" s="19">
        <v>20.71</v>
      </c>
      <c r="K70" s="19">
        <v>52.61</v>
      </c>
      <c r="L70" s="19">
        <v>87.68</v>
      </c>
      <c r="M70" s="19">
        <v>0</v>
      </c>
      <c r="N70" s="19">
        <v>0</v>
      </c>
    </row>
    <row r="71" spans="1:14" s="20" customFormat="1" x14ac:dyDescent="0.25">
      <c r="A71" s="19" t="s">
        <v>57</v>
      </c>
      <c r="B71" s="19">
        <v>390</v>
      </c>
      <c r="C71" s="21">
        <v>120</v>
      </c>
      <c r="D71" s="21">
        <v>150</v>
      </c>
      <c r="E71" s="19">
        <v>0.17</v>
      </c>
      <c r="F71" s="19">
        <v>0.21</v>
      </c>
      <c r="G71" s="19">
        <v>0.05</v>
      </c>
      <c r="H71" s="19">
        <v>0.06</v>
      </c>
      <c r="I71" s="19">
        <v>15.13</v>
      </c>
      <c r="J71" s="19">
        <v>18.920000000000002</v>
      </c>
      <c r="K71" s="19">
        <v>51.7</v>
      </c>
      <c r="L71" s="19">
        <v>64.62</v>
      </c>
      <c r="M71" s="19">
        <v>1.76</v>
      </c>
      <c r="N71" s="19">
        <v>2.21</v>
      </c>
    </row>
    <row r="72" spans="1:14" x14ac:dyDescent="0.25">
      <c r="A72" s="11" t="s">
        <v>86</v>
      </c>
      <c r="B72" s="1"/>
      <c r="C72" s="11"/>
      <c r="D72" s="11"/>
      <c r="E72" s="1">
        <f t="shared" ref="E72:N72" si="12">E71+E70+E69+E68+E67</f>
        <v>22.209999999999997</v>
      </c>
      <c r="F72" s="1">
        <f t="shared" si="12"/>
        <v>29.41</v>
      </c>
      <c r="G72" s="1">
        <f t="shared" si="12"/>
        <v>16.989999999999998</v>
      </c>
      <c r="H72" s="1">
        <f t="shared" si="12"/>
        <v>23.34</v>
      </c>
      <c r="I72" s="1">
        <f t="shared" si="12"/>
        <v>55.440000000000005</v>
      </c>
      <c r="J72" s="1">
        <f t="shared" si="12"/>
        <v>77.460000000000008</v>
      </c>
      <c r="K72" s="1">
        <f t="shared" si="12"/>
        <v>499.24</v>
      </c>
      <c r="L72" s="1">
        <f t="shared" si="12"/>
        <v>641.59</v>
      </c>
      <c r="M72" s="1">
        <f t="shared" si="12"/>
        <v>51.240000000000009</v>
      </c>
      <c r="N72" s="1">
        <f t="shared" si="12"/>
        <v>60.32</v>
      </c>
    </row>
    <row r="73" spans="1:14" x14ac:dyDescent="0.25">
      <c r="A73" s="4" t="s">
        <v>10</v>
      </c>
      <c r="B73" s="1"/>
      <c r="C73" s="11"/>
      <c r="D73" s="11"/>
      <c r="E73" s="1"/>
      <c r="F73" s="1"/>
      <c r="G73" s="1"/>
      <c r="H73" s="1"/>
      <c r="I73" s="1"/>
      <c r="J73" s="1"/>
      <c r="K73" s="1"/>
      <c r="L73" s="1"/>
      <c r="M73" s="1"/>
      <c r="N73" s="1"/>
    </row>
    <row r="74" spans="1:14" s="20" customFormat="1" x14ac:dyDescent="0.25">
      <c r="A74" s="19" t="s">
        <v>108</v>
      </c>
      <c r="B74" s="19">
        <v>452</v>
      </c>
      <c r="C74" s="19">
        <v>60</v>
      </c>
      <c r="D74" s="19">
        <v>60</v>
      </c>
      <c r="E74" s="19">
        <v>4.8600000000000003</v>
      </c>
      <c r="F74" s="19">
        <v>4.8600000000000003</v>
      </c>
      <c r="G74" s="19">
        <v>5.3</v>
      </c>
      <c r="H74" s="19">
        <v>5.3</v>
      </c>
      <c r="I74" s="19">
        <v>36.799999999999997</v>
      </c>
      <c r="J74" s="19">
        <v>36.799999999999997</v>
      </c>
      <c r="K74" s="19">
        <v>188.32</v>
      </c>
      <c r="L74" s="19">
        <v>188.32</v>
      </c>
      <c r="M74" s="19">
        <v>0.15</v>
      </c>
      <c r="N74" s="19">
        <v>0.15</v>
      </c>
    </row>
    <row r="75" spans="1:14" s="20" customFormat="1" x14ac:dyDescent="0.25">
      <c r="A75" s="43" t="s">
        <v>209</v>
      </c>
      <c r="B75" s="19">
        <v>420</v>
      </c>
      <c r="C75" s="21">
        <v>150</v>
      </c>
      <c r="D75" s="21">
        <v>200</v>
      </c>
      <c r="E75" s="19">
        <v>3.9</v>
      </c>
      <c r="F75" s="19">
        <v>5.2</v>
      </c>
      <c r="G75" s="19">
        <v>3.37</v>
      </c>
      <c r="H75" s="19">
        <v>4.5</v>
      </c>
      <c r="I75" s="19">
        <v>5.67</v>
      </c>
      <c r="J75" s="19">
        <v>7.56</v>
      </c>
      <c r="K75" s="19">
        <v>65.900000000000006</v>
      </c>
      <c r="L75" s="19">
        <v>87.86</v>
      </c>
      <c r="M75" s="19">
        <v>0.4</v>
      </c>
      <c r="N75" s="19">
        <v>0.54</v>
      </c>
    </row>
    <row r="76" spans="1:14" x14ac:dyDescent="0.25">
      <c r="A76" s="11" t="s">
        <v>86</v>
      </c>
      <c r="B76" s="1"/>
      <c r="C76" s="11"/>
      <c r="D76" s="11"/>
      <c r="E76" s="1">
        <f t="shared" ref="E76:N76" si="13">E75+E74</f>
        <v>8.76</v>
      </c>
      <c r="F76" s="1">
        <f t="shared" si="13"/>
        <v>10.06</v>
      </c>
      <c r="G76" s="1">
        <f t="shared" si="13"/>
        <v>8.67</v>
      </c>
      <c r="H76" s="1">
        <f t="shared" si="13"/>
        <v>9.8000000000000007</v>
      </c>
      <c r="I76" s="1">
        <f t="shared" si="13"/>
        <v>42.47</v>
      </c>
      <c r="J76" s="1">
        <f t="shared" si="13"/>
        <v>44.36</v>
      </c>
      <c r="K76" s="1">
        <f t="shared" si="13"/>
        <v>254.22</v>
      </c>
      <c r="L76" s="1">
        <f t="shared" si="13"/>
        <v>276.18</v>
      </c>
      <c r="M76" s="1">
        <f t="shared" si="13"/>
        <v>0.55000000000000004</v>
      </c>
      <c r="N76" s="1">
        <f t="shared" si="13"/>
        <v>0.69000000000000006</v>
      </c>
    </row>
    <row r="77" spans="1:14" x14ac:dyDescent="0.25">
      <c r="A77" s="17" t="s">
        <v>109</v>
      </c>
      <c r="B77" s="2"/>
      <c r="C77" s="12"/>
      <c r="D77" s="12"/>
      <c r="E77" s="2">
        <f t="shared" ref="E77:N77" si="14">E76+E72+E65+E62</f>
        <v>41.05</v>
      </c>
      <c r="F77" s="2">
        <f t="shared" si="14"/>
        <v>52.01</v>
      </c>
      <c r="G77" s="2">
        <f t="shared" si="14"/>
        <v>39.61</v>
      </c>
      <c r="H77" s="2">
        <f t="shared" si="14"/>
        <v>50.400000000000006</v>
      </c>
      <c r="I77" s="2">
        <f t="shared" si="14"/>
        <v>161</v>
      </c>
      <c r="J77" s="2">
        <f t="shared" si="14"/>
        <v>199.89</v>
      </c>
      <c r="K77" s="2">
        <f t="shared" si="14"/>
        <v>1169.0900000000001</v>
      </c>
      <c r="L77" s="2">
        <f t="shared" si="14"/>
        <v>1414.96</v>
      </c>
      <c r="M77" s="2">
        <f t="shared" si="14"/>
        <v>57.830000000000005</v>
      </c>
      <c r="N77" s="2">
        <f t="shared" si="14"/>
        <v>67.75</v>
      </c>
    </row>
    <row r="78" spans="1:14" x14ac:dyDescent="0.25">
      <c r="A78" s="4" t="s">
        <v>196</v>
      </c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</row>
    <row r="79" spans="1:14" x14ac:dyDescent="0.25">
      <c r="A79" s="4" t="s">
        <v>0</v>
      </c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</row>
    <row r="80" spans="1:14" s="20" customFormat="1" x14ac:dyDescent="0.25">
      <c r="A80" s="19" t="s">
        <v>149</v>
      </c>
      <c r="B80" s="19">
        <v>100</v>
      </c>
      <c r="C80" s="19">
        <v>150</v>
      </c>
      <c r="D80" s="19">
        <v>180</v>
      </c>
      <c r="E80" s="19">
        <v>4.78</v>
      </c>
      <c r="F80" s="19">
        <v>5.73</v>
      </c>
      <c r="G80" s="19">
        <v>4.4400000000000004</v>
      </c>
      <c r="H80" s="19">
        <v>5.72</v>
      </c>
      <c r="I80" s="19">
        <v>17.309999999999999</v>
      </c>
      <c r="J80" s="19">
        <v>20.78</v>
      </c>
      <c r="K80" s="19">
        <v>106.72</v>
      </c>
      <c r="L80" s="19">
        <v>129.69</v>
      </c>
      <c r="M80" s="19">
        <v>1.22</v>
      </c>
      <c r="N80" s="19">
        <v>1.46</v>
      </c>
    </row>
    <row r="81" spans="1:14" s="20" customFormat="1" x14ac:dyDescent="0.25">
      <c r="A81" s="19" t="s">
        <v>12</v>
      </c>
      <c r="B81" s="21">
        <v>416</v>
      </c>
      <c r="C81" s="21">
        <v>150</v>
      </c>
      <c r="D81" s="21">
        <v>200</v>
      </c>
      <c r="E81" s="19">
        <v>3.06</v>
      </c>
      <c r="F81" s="19">
        <v>4.08</v>
      </c>
      <c r="G81" s="19">
        <v>2.96</v>
      </c>
      <c r="H81" s="19">
        <v>3.94</v>
      </c>
      <c r="I81" s="19">
        <v>12.47</v>
      </c>
      <c r="J81" s="19">
        <v>16.600000000000001</v>
      </c>
      <c r="K81" s="19">
        <v>87.6</v>
      </c>
      <c r="L81" s="19">
        <v>116.8</v>
      </c>
      <c r="M81" s="19">
        <v>1.07</v>
      </c>
      <c r="N81" s="19">
        <v>1.42</v>
      </c>
    </row>
    <row r="82" spans="1:14" s="20" customFormat="1" x14ac:dyDescent="0.25">
      <c r="A82" s="19" t="s">
        <v>29</v>
      </c>
      <c r="B82" s="21">
        <v>1</v>
      </c>
      <c r="C82" s="26" t="s">
        <v>85</v>
      </c>
      <c r="D82" s="45" t="s">
        <v>163</v>
      </c>
      <c r="E82" s="19">
        <v>2.91</v>
      </c>
      <c r="F82" s="19">
        <v>3.62</v>
      </c>
      <c r="G82" s="19">
        <v>5.88</v>
      </c>
      <c r="H82" s="19">
        <v>5.97</v>
      </c>
      <c r="I82" s="19">
        <v>17.43</v>
      </c>
      <c r="J82" s="19">
        <v>21.8</v>
      </c>
      <c r="K82" s="19">
        <v>143</v>
      </c>
      <c r="L82" s="19">
        <v>164.33</v>
      </c>
      <c r="M82" s="19">
        <v>0</v>
      </c>
      <c r="N82" s="19">
        <v>0</v>
      </c>
    </row>
    <row r="83" spans="1:14" x14ac:dyDescent="0.25">
      <c r="A83" s="11" t="s">
        <v>86</v>
      </c>
      <c r="B83" s="1"/>
      <c r="C83" s="1"/>
      <c r="D83" s="1"/>
      <c r="E83" s="1">
        <f t="shared" ref="E83:N83" si="15">E82+E81+E80</f>
        <v>10.75</v>
      </c>
      <c r="F83" s="1">
        <f t="shared" si="15"/>
        <v>13.43</v>
      </c>
      <c r="G83" s="1">
        <f t="shared" si="15"/>
        <v>13.280000000000001</v>
      </c>
      <c r="H83" s="1">
        <f t="shared" si="15"/>
        <v>15.629999999999999</v>
      </c>
      <c r="I83" s="1">
        <f t="shared" si="15"/>
        <v>47.209999999999994</v>
      </c>
      <c r="J83" s="1">
        <f t="shared" si="15"/>
        <v>59.180000000000007</v>
      </c>
      <c r="K83" s="1">
        <f t="shared" si="15"/>
        <v>337.32</v>
      </c>
      <c r="L83" s="1">
        <f t="shared" si="15"/>
        <v>410.82</v>
      </c>
      <c r="M83" s="1">
        <f t="shared" si="15"/>
        <v>2.29</v>
      </c>
      <c r="N83" s="1">
        <f t="shared" si="15"/>
        <v>2.88</v>
      </c>
    </row>
    <row r="84" spans="1:14" x14ac:dyDescent="0.25">
      <c r="A84" s="4" t="s">
        <v>7</v>
      </c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</row>
    <row r="85" spans="1:14" s="20" customFormat="1" x14ac:dyDescent="0.25">
      <c r="A85" s="43" t="s">
        <v>209</v>
      </c>
      <c r="B85" s="21">
        <v>420</v>
      </c>
      <c r="C85" s="21">
        <v>120</v>
      </c>
      <c r="D85" s="21">
        <v>150</v>
      </c>
      <c r="E85" s="19">
        <v>3.12</v>
      </c>
      <c r="F85" s="19">
        <v>3.9</v>
      </c>
      <c r="G85" s="19">
        <v>3</v>
      </c>
      <c r="H85" s="19">
        <v>3.75</v>
      </c>
      <c r="I85" s="19">
        <v>4.8</v>
      </c>
      <c r="J85" s="19">
        <v>6</v>
      </c>
      <c r="K85" s="19">
        <v>52.92</v>
      </c>
      <c r="L85" s="19">
        <v>66.150000000000006</v>
      </c>
      <c r="M85" s="19">
        <v>0</v>
      </c>
      <c r="N85" s="19">
        <v>0</v>
      </c>
    </row>
    <row r="86" spans="1:14" s="20" customFormat="1" x14ac:dyDescent="0.25">
      <c r="A86" s="43" t="s">
        <v>207</v>
      </c>
      <c r="B86" s="19"/>
      <c r="C86" s="19">
        <v>85</v>
      </c>
      <c r="D86" s="19">
        <v>85</v>
      </c>
      <c r="E86" s="19">
        <v>0.72</v>
      </c>
      <c r="F86" s="19">
        <v>0.72</v>
      </c>
      <c r="G86" s="19">
        <v>0.2</v>
      </c>
      <c r="H86" s="19">
        <v>0.2</v>
      </c>
      <c r="I86" s="19">
        <v>6.48</v>
      </c>
      <c r="J86" s="19">
        <v>6.48</v>
      </c>
      <c r="K86" s="19">
        <v>34.4</v>
      </c>
      <c r="L86" s="19">
        <v>34.4</v>
      </c>
      <c r="M86" s="19">
        <v>48</v>
      </c>
      <c r="N86" s="19">
        <v>48</v>
      </c>
    </row>
    <row r="87" spans="1:14" x14ac:dyDescent="0.25">
      <c r="A87" s="11" t="s">
        <v>86</v>
      </c>
      <c r="B87" s="1"/>
      <c r="C87" s="1"/>
      <c r="D87" s="1"/>
      <c r="E87" s="1">
        <f>E85+E86</f>
        <v>3.84</v>
      </c>
      <c r="F87" s="1">
        <f t="shared" ref="F87:N87" si="16">F85+F86</f>
        <v>4.62</v>
      </c>
      <c r="G87" s="1">
        <f t="shared" si="16"/>
        <v>3.2</v>
      </c>
      <c r="H87" s="1">
        <f t="shared" si="16"/>
        <v>3.95</v>
      </c>
      <c r="I87" s="1">
        <f t="shared" si="16"/>
        <v>11.280000000000001</v>
      </c>
      <c r="J87" s="1">
        <f t="shared" si="16"/>
        <v>12.48</v>
      </c>
      <c r="K87" s="1">
        <f t="shared" si="16"/>
        <v>87.32</v>
      </c>
      <c r="L87" s="1">
        <f t="shared" si="16"/>
        <v>100.55000000000001</v>
      </c>
      <c r="M87" s="1">
        <f t="shared" si="16"/>
        <v>48</v>
      </c>
      <c r="N87" s="1">
        <f t="shared" si="16"/>
        <v>48</v>
      </c>
    </row>
    <row r="88" spans="1:14" x14ac:dyDescent="0.25">
      <c r="A88" s="4" t="s">
        <v>8</v>
      </c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</row>
    <row r="89" spans="1:14" s="20" customFormat="1" x14ac:dyDescent="0.25">
      <c r="A89" s="19" t="s">
        <v>63</v>
      </c>
      <c r="B89" s="19">
        <v>34</v>
      </c>
      <c r="C89" s="19">
        <v>40</v>
      </c>
      <c r="D89" s="19">
        <v>60</v>
      </c>
      <c r="E89" s="19">
        <v>0.56999999999999995</v>
      </c>
      <c r="F89" s="19">
        <v>0.87</v>
      </c>
      <c r="G89" s="19">
        <v>2.4300000000000002</v>
      </c>
      <c r="H89" s="19">
        <v>4.05</v>
      </c>
      <c r="I89" s="19">
        <v>3.49</v>
      </c>
      <c r="J89" s="19">
        <v>5.27</v>
      </c>
      <c r="K89" s="19">
        <v>38.200000000000003</v>
      </c>
      <c r="L89" s="19">
        <v>61.07</v>
      </c>
      <c r="M89" s="19">
        <v>3.8</v>
      </c>
      <c r="N89" s="19">
        <v>5.8</v>
      </c>
    </row>
    <row r="90" spans="1:14" s="20" customFormat="1" x14ac:dyDescent="0.25">
      <c r="A90" s="27" t="s">
        <v>43</v>
      </c>
      <c r="B90" s="21">
        <v>91</v>
      </c>
      <c r="C90" s="21" t="s">
        <v>105</v>
      </c>
      <c r="D90" s="21" t="s">
        <v>181</v>
      </c>
      <c r="E90" s="19">
        <v>5.36</v>
      </c>
      <c r="F90" s="19">
        <v>7.55</v>
      </c>
      <c r="G90" s="19">
        <v>6.66</v>
      </c>
      <c r="H90" s="19">
        <v>8.5500000000000007</v>
      </c>
      <c r="I90" s="19">
        <v>16.79</v>
      </c>
      <c r="J90" s="19">
        <v>18.57</v>
      </c>
      <c r="K90" s="19">
        <v>124.36</v>
      </c>
      <c r="L90" s="19">
        <v>174.21</v>
      </c>
      <c r="M90" s="19">
        <v>9.57</v>
      </c>
      <c r="N90" s="19">
        <v>11.09</v>
      </c>
    </row>
    <row r="91" spans="1:14" s="20" customFormat="1" x14ac:dyDescent="0.25">
      <c r="A91" s="19" t="s">
        <v>47</v>
      </c>
      <c r="B91" s="19"/>
      <c r="C91" s="19">
        <v>120</v>
      </c>
      <c r="D91" s="19">
        <v>150</v>
      </c>
      <c r="E91" s="19">
        <v>6.95</v>
      </c>
      <c r="F91" s="19">
        <v>8.82</v>
      </c>
      <c r="G91" s="19">
        <v>7.6</v>
      </c>
      <c r="H91" s="19">
        <v>9.5</v>
      </c>
      <c r="I91" s="19">
        <v>20.49</v>
      </c>
      <c r="J91" s="19">
        <v>22.61</v>
      </c>
      <c r="K91" s="19">
        <v>188.5</v>
      </c>
      <c r="L91" s="19">
        <v>235.62</v>
      </c>
      <c r="M91" s="19">
        <v>17.739999999999998</v>
      </c>
      <c r="N91" s="19">
        <v>22.1</v>
      </c>
    </row>
    <row r="92" spans="1:14" s="20" customFormat="1" x14ac:dyDescent="0.25">
      <c r="A92" s="19" t="s">
        <v>102</v>
      </c>
      <c r="B92" s="21"/>
      <c r="C92" s="21">
        <v>30</v>
      </c>
      <c r="D92" s="21">
        <v>50</v>
      </c>
      <c r="E92" s="19">
        <v>1.91</v>
      </c>
      <c r="F92" s="19">
        <v>3.19</v>
      </c>
      <c r="G92" s="19">
        <v>0.24</v>
      </c>
      <c r="H92" s="19">
        <v>0.4</v>
      </c>
      <c r="I92" s="19">
        <v>12.43</v>
      </c>
      <c r="J92" s="19">
        <v>20.71</v>
      </c>
      <c r="K92" s="19">
        <v>52.61</v>
      </c>
      <c r="L92" s="19">
        <v>87.68</v>
      </c>
      <c r="M92" s="19">
        <v>0</v>
      </c>
      <c r="N92" s="19">
        <v>0</v>
      </c>
    </row>
    <row r="93" spans="1:14" s="20" customFormat="1" x14ac:dyDescent="0.25">
      <c r="A93" s="47" t="s">
        <v>220</v>
      </c>
      <c r="B93" s="19"/>
      <c r="C93" s="19">
        <v>120</v>
      </c>
      <c r="D93" s="19">
        <v>150</v>
      </c>
      <c r="E93" s="19">
        <v>0</v>
      </c>
      <c r="F93" s="19">
        <v>0</v>
      </c>
      <c r="G93" s="19">
        <v>0</v>
      </c>
      <c r="H93" s="19">
        <v>0</v>
      </c>
      <c r="I93" s="19">
        <v>19.440000000000001</v>
      </c>
      <c r="J93" s="19">
        <v>21.77</v>
      </c>
      <c r="K93" s="19">
        <v>71.28</v>
      </c>
      <c r="L93" s="19">
        <v>87.48</v>
      </c>
      <c r="M93" s="19">
        <v>0</v>
      </c>
      <c r="N93" s="19">
        <v>0</v>
      </c>
    </row>
    <row r="94" spans="1:14" x14ac:dyDescent="0.25">
      <c r="A94" s="11" t="s">
        <v>86</v>
      </c>
      <c r="B94" s="1"/>
      <c r="C94" s="1"/>
      <c r="D94" s="1"/>
      <c r="E94" s="1">
        <f t="shared" ref="E94:N94" si="17">E93+E92+E91+E90+E89</f>
        <v>14.79</v>
      </c>
      <c r="F94" s="1">
        <f t="shared" si="17"/>
        <v>20.43</v>
      </c>
      <c r="G94" s="1">
        <f t="shared" si="17"/>
        <v>16.93</v>
      </c>
      <c r="H94" s="1">
        <f t="shared" si="17"/>
        <v>22.500000000000004</v>
      </c>
      <c r="I94" s="1">
        <f t="shared" si="17"/>
        <v>72.64</v>
      </c>
      <c r="J94" s="1">
        <f t="shared" si="17"/>
        <v>88.929999999999993</v>
      </c>
      <c r="K94" s="1">
        <f t="shared" si="17"/>
        <v>474.95</v>
      </c>
      <c r="L94" s="1">
        <f t="shared" si="17"/>
        <v>646.06000000000006</v>
      </c>
      <c r="M94" s="1">
        <f t="shared" si="17"/>
        <v>31.11</v>
      </c>
      <c r="N94" s="1">
        <f t="shared" si="17"/>
        <v>38.989999999999995</v>
      </c>
    </row>
    <row r="95" spans="1:14" x14ac:dyDescent="0.25">
      <c r="A95" s="4" t="s">
        <v>10</v>
      </c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</row>
    <row r="96" spans="1:14" s="20" customFormat="1" x14ac:dyDescent="0.25">
      <c r="A96" s="39" t="s">
        <v>58</v>
      </c>
      <c r="B96" s="21">
        <v>432</v>
      </c>
      <c r="C96" s="21" t="s">
        <v>161</v>
      </c>
      <c r="D96" s="21" t="s">
        <v>151</v>
      </c>
      <c r="E96" s="19">
        <v>5.4</v>
      </c>
      <c r="F96" s="19">
        <v>8.1</v>
      </c>
      <c r="G96" s="19">
        <v>4.95</v>
      </c>
      <c r="H96" s="19">
        <v>7.43</v>
      </c>
      <c r="I96" s="19">
        <v>32.26</v>
      </c>
      <c r="J96" s="19">
        <v>48.4</v>
      </c>
      <c r="K96" s="19">
        <v>200.48</v>
      </c>
      <c r="L96" s="19">
        <v>289.58</v>
      </c>
      <c r="M96" s="19">
        <v>0.44</v>
      </c>
      <c r="N96" s="19">
        <v>0.66</v>
      </c>
    </row>
    <row r="97" spans="1:14" s="20" customFormat="1" x14ac:dyDescent="0.25">
      <c r="A97" s="19" t="s">
        <v>59</v>
      </c>
      <c r="B97" s="21">
        <v>411</v>
      </c>
      <c r="C97" s="21">
        <v>150</v>
      </c>
      <c r="D97" s="21">
        <v>200</v>
      </c>
      <c r="E97" s="19">
        <v>0.01</v>
      </c>
      <c r="F97" s="19">
        <v>0.01</v>
      </c>
      <c r="G97" s="19">
        <v>0</v>
      </c>
      <c r="H97" s="19">
        <v>0</v>
      </c>
      <c r="I97" s="19">
        <v>0.02</v>
      </c>
      <c r="J97" s="19">
        <v>0.03</v>
      </c>
      <c r="K97" s="19">
        <v>0.06</v>
      </c>
      <c r="L97" s="19">
        <v>0.09</v>
      </c>
      <c r="M97" s="19">
        <v>0.04</v>
      </c>
      <c r="N97" s="19">
        <v>0.05</v>
      </c>
    </row>
    <row r="98" spans="1:14" x14ac:dyDescent="0.25">
      <c r="A98" s="11" t="s">
        <v>86</v>
      </c>
      <c r="B98" s="1"/>
      <c r="C98" s="1"/>
      <c r="D98" s="1"/>
      <c r="E98" s="1">
        <f t="shared" ref="E98:N98" si="18">E97+E96</f>
        <v>5.41</v>
      </c>
      <c r="F98" s="1">
        <f t="shared" si="18"/>
        <v>8.11</v>
      </c>
      <c r="G98" s="1">
        <f t="shared" si="18"/>
        <v>4.95</v>
      </c>
      <c r="H98" s="1">
        <f t="shared" si="18"/>
        <v>7.43</v>
      </c>
      <c r="I98" s="1">
        <f t="shared" si="18"/>
        <v>32.28</v>
      </c>
      <c r="J98" s="1">
        <f t="shared" si="18"/>
        <v>48.43</v>
      </c>
      <c r="K98" s="1">
        <f t="shared" si="18"/>
        <v>200.54</v>
      </c>
      <c r="L98" s="1">
        <f t="shared" si="18"/>
        <v>289.66999999999996</v>
      </c>
      <c r="M98" s="1">
        <f t="shared" si="18"/>
        <v>0.48</v>
      </c>
      <c r="N98" s="1">
        <f t="shared" si="18"/>
        <v>0.71000000000000008</v>
      </c>
    </row>
    <row r="99" spans="1:14" s="3" customFormat="1" x14ac:dyDescent="0.25">
      <c r="A99" s="17" t="s">
        <v>152</v>
      </c>
      <c r="B99" s="2"/>
      <c r="C99" s="2"/>
      <c r="D99" s="2"/>
      <c r="E99" s="2">
        <f t="shared" ref="E99:N99" si="19">E98+E94+E87+E83</f>
        <v>34.79</v>
      </c>
      <c r="F99" s="2">
        <f t="shared" si="19"/>
        <v>46.589999999999996</v>
      </c>
      <c r="G99" s="2">
        <f t="shared" si="19"/>
        <v>38.36</v>
      </c>
      <c r="H99" s="2">
        <f t="shared" si="19"/>
        <v>49.510000000000005</v>
      </c>
      <c r="I99" s="2">
        <f t="shared" si="19"/>
        <v>163.41</v>
      </c>
      <c r="J99" s="2">
        <f t="shared" si="19"/>
        <v>209.01999999999998</v>
      </c>
      <c r="K99" s="2">
        <f t="shared" si="19"/>
        <v>1100.1299999999999</v>
      </c>
      <c r="L99" s="2">
        <f t="shared" si="19"/>
        <v>1447.1</v>
      </c>
      <c r="M99" s="2">
        <f t="shared" si="19"/>
        <v>81.88000000000001</v>
      </c>
      <c r="N99" s="2">
        <f t="shared" si="19"/>
        <v>90.579999999999984</v>
      </c>
    </row>
    <row r="100" spans="1:14" x14ac:dyDescent="0.25">
      <c r="A100" s="4" t="s">
        <v>195</v>
      </c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</row>
    <row r="101" spans="1:14" x14ac:dyDescent="0.25">
      <c r="A101" s="4" t="s">
        <v>0</v>
      </c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</row>
    <row r="102" spans="1:14" s="20" customFormat="1" x14ac:dyDescent="0.25">
      <c r="A102" s="39" t="s">
        <v>206</v>
      </c>
      <c r="B102" s="19">
        <v>229</v>
      </c>
      <c r="C102" s="21" t="s">
        <v>153</v>
      </c>
      <c r="D102" s="21" t="s">
        <v>154</v>
      </c>
      <c r="E102" s="19">
        <v>6.15</v>
      </c>
      <c r="F102" s="19">
        <v>7.68</v>
      </c>
      <c r="G102" s="19">
        <v>7.6</v>
      </c>
      <c r="H102" s="19">
        <v>9.5</v>
      </c>
      <c r="I102" s="19">
        <v>15.42</v>
      </c>
      <c r="J102" s="19">
        <v>19.27</v>
      </c>
      <c r="K102" s="19">
        <v>146.69999999999999</v>
      </c>
      <c r="L102" s="19">
        <v>184.5</v>
      </c>
      <c r="M102" s="19">
        <v>0.88</v>
      </c>
      <c r="N102" s="19">
        <v>1.1000000000000001</v>
      </c>
    </row>
    <row r="103" spans="1:14" s="20" customFormat="1" x14ac:dyDescent="0.25">
      <c r="A103" s="19" t="s">
        <v>14</v>
      </c>
      <c r="B103" s="21">
        <v>414</v>
      </c>
      <c r="C103" s="21">
        <v>180</v>
      </c>
      <c r="D103" s="21">
        <v>200</v>
      </c>
      <c r="E103" s="19">
        <v>2.52</v>
      </c>
      <c r="F103" s="19">
        <v>2.8</v>
      </c>
      <c r="G103" s="19">
        <v>2.59</v>
      </c>
      <c r="H103" s="19">
        <v>2.87</v>
      </c>
      <c r="I103" s="19">
        <v>13.68</v>
      </c>
      <c r="J103" s="19">
        <v>15.2</v>
      </c>
      <c r="K103" s="19">
        <v>87.14</v>
      </c>
      <c r="L103" s="19">
        <v>96.82</v>
      </c>
      <c r="M103" s="19">
        <v>1.17</v>
      </c>
      <c r="N103" s="19">
        <v>1.75</v>
      </c>
    </row>
    <row r="104" spans="1:14" s="20" customFormat="1" x14ac:dyDescent="0.25">
      <c r="A104" s="19" t="s">
        <v>120</v>
      </c>
      <c r="B104" s="21">
        <v>3</v>
      </c>
      <c r="C104" s="26" t="s">
        <v>121</v>
      </c>
      <c r="D104" s="26" t="s">
        <v>122</v>
      </c>
      <c r="E104" s="19">
        <v>5.8</v>
      </c>
      <c r="F104" s="19">
        <v>7.89</v>
      </c>
      <c r="G104" s="19">
        <v>6.67</v>
      </c>
      <c r="H104" s="19">
        <v>8.1</v>
      </c>
      <c r="I104" s="19">
        <v>19.649999999999999</v>
      </c>
      <c r="J104" s="19">
        <v>24.64</v>
      </c>
      <c r="K104" s="19">
        <v>143.62</v>
      </c>
      <c r="L104" s="19">
        <v>182.71</v>
      </c>
      <c r="M104" s="19">
        <v>0.02</v>
      </c>
      <c r="N104" s="19">
        <v>0.04</v>
      </c>
    </row>
    <row r="105" spans="1:14" x14ac:dyDescent="0.25">
      <c r="A105" s="11" t="s">
        <v>86</v>
      </c>
      <c r="B105" s="1"/>
      <c r="C105" s="1"/>
      <c r="D105" s="1"/>
      <c r="E105" s="1">
        <f t="shared" ref="E105:N105" si="20">E104+E103+E102</f>
        <v>14.47</v>
      </c>
      <c r="F105" s="1">
        <f t="shared" si="20"/>
        <v>18.369999999999997</v>
      </c>
      <c r="G105" s="1">
        <f t="shared" si="20"/>
        <v>16.86</v>
      </c>
      <c r="H105" s="1">
        <f t="shared" si="20"/>
        <v>20.47</v>
      </c>
      <c r="I105" s="1">
        <f t="shared" si="20"/>
        <v>48.75</v>
      </c>
      <c r="J105" s="1">
        <f t="shared" si="20"/>
        <v>59.11</v>
      </c>
      <c r="K105" s="1">
        <f t="shared" si="20"/>
        <v>377.46</v>
      </c>
      <c r="L105" s="1">
        <f t="shared" si="20"/>
        <v>464.03</v>
      </c>
      <c r="M105" s="1">
        <f t="shared" si="20"/>
        <v>2.0699999999999998</v>
      </c>
      <c r="N105" s="1">
        <f t="shared" si="20"/>
        <v>2.89</v>
      </c>
    </row>
    <row r="106" spans="1:14" x14ac:dyDescent="0.25">
      <c r="A106" s="4" t="s">
        <v>7</v>
      </c>
      <c r="B106" s="1"/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</row>
    <row r="107" spans="1:14" s="20" customFormat="1" x14ac:dyDescent="0.25">
      <c r="A107" s="43" t="s">
        <v>209</v>
      </c>
      <c r="B107" s="19">
        <v>420</v>
      </c>
      <c r="C107" s="19">
        <v>120</v>
      </c>
      <c r="D107" s="19">
        <v>150</v>
      </c>
      <c r="E107" s="19">
        <v>3.12</v>
      </c>
      <c r="F107" s="19">
        <v>3.9</v>
      </c>
      <c r="G107" s="19">
        <v>3</v>
      </c>
      <c r="H107" s="19">
        <v>3.75</v>
      </c>
      <c r="I107" s="19">
        <v>4.8</v>
      </c>
      <c r="J107" s="19">
        <v>6</v>
      </c>
      <c r="K107" s="19">
        <v>52.92</v>
      </c>
      <c r="L107" s="19">
        <v>66.150000000000006</v>
      </c>
      <c r="M107" s="19">
        <v>0</v>
      </c>
      <c r="N107" s="19">
        <v>0</v>
      </c>
    </row>
    <row r="108" spans="1:14" s="20" customFormat="1" x14ac:dyDescent="0.25">
      <c r="A108" s="43" t="s">
        <v>207</v>
      </c>
      <c r="B108" s="19"/>
      <c r="C108" s="19">
        <v>85</v>
      </c>
      <c r="D108" s="19">
        <v>85</v>
      </c>
      <c r="E108" s="19">
        <v>1.44</v>
      </c>
      <c r="F108" s="19">
        <v>1.44</v>
      </c>
      <c r="G108" s="19">
        <v>0.17</v>
      </c>
      <c r="H108" s="19">
        <v>0.17</v>
      </c>
      <c r="I108" s="19">
        <v>6.88</v>
      </c>
      <c r="J108" s="19">
        <v>6.88</v>
      </c>
      <c r="K108" s="19">
        <v>32.130000000000003</v>
      </c>
      <c r="L108" s="19">
        <v>32.130000000000003</v>
      </c>
      <c r="M108" s="19">
        <v>51</v>
      </c>
      <c r="N108" s="19">
        <v>51</v>
      </c>
    </row>
    <row r="109" spans="1:14" x14ac:dyDescent="0.25">
      <c r="A109" s="11" t="s">
        <v>86</v>
      </c>
      <c r="B109" s="1"/>
      <c r="C109" s="1"/>
      <c r="D109" s="1"/>
      <c r="E109" s="1">
        <f t="shared" ref="E109:N109" si="21">E108+E107</f>
        <v>4.5600000000000005</v>
      </c>
      <c r="F109" s="1">
        <f t="shared" si="21"/>
        <v>5.34</v>
      </c>
      <c r="G109" s="1">
        <f t="shared" si="21"/>
        <v>3.17</v>
      </c>
      <c r="H109" s="1">
        <f t="shared" si="21"/>
        <v>3.92</v>
      </c>
      <c r="I109" s="1">
        <f t="shared" si="21"/>
        <v>11.68</v>
      </c>
      <c r="J109" s="1">
        <f t="shared" si="21"/>
        <v>12.879999999999999</v>
      </c>
      <c r="K109" s="1">
        <f t="shared" si="21"/>
        <v>85.050000000000011</v>
      </c>
      <c r="L109" s="1">
        <f t="shared" si="21"/>
        <v>98.28</v>
      </c>
      <c r="M109" s="1">
        <f t="shared" si="21"/>
        <v>51</v>
      </c>
      <c r="N109" s="1">
        <f t="shared" si="21"/>
        <v>51</v>
      </c>
    </row>
    <row r="110" spans="1:14" x14ac:dyDescent="0.25">
      <c r="A110" s="4" t="s">
        <v>8</v>
      </c>
      <c r="B110" s="1"/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</row>
    <row r="111" spans="1:14" s="20" customFormat="1" x14ac:dyDescent="0.25">
      <c r="A111" s="22" t="s">
        <v>217</v>
      </c>
      <c r="B111" s="19">
        <v>21</v>
      </c>
      <c r="C111" s="19">
        <v>40</v>
      </c>
      <c r="D111" s="19">
        <v>60</v>
      </c>
      <c r="E111" s="19">
        <v>0.56999999999999995</v>
      </c>
      <c r="F111" s="19">
        <v>0.86</v>
      </c>
      <c r="G111" s="19">
        <v>1.81</v>
      </c>
      <c r="H111" s="19">
        <v>2.74</v>
      </c>
      <c r="I111" s="19">
        <v>3.86</v>
      </c>
      <c r="J111" s="19">
        <v>5.23</v>
      </c>
      <c r="K111" s="19">
        <v>37.54</v>
      </c>
      <c r="L111" s="19">
        <v>49.18</v>
      </c>
      <c r="M111" s="19">
        <v>13.21</v>
      </c>
      <c r="N111" s="19">
        <v>19.8</v>
      </c>
    </row>
    <row r="112" spans="1:14" s="20" customFormat="1" x14ac:dyDescent="0.25">
      <c r="A112" s="27" t="s">
        <v>155</v>
      </c>
      <c r="B112" s="20">
        <v>87</v>
      </c>
      <c r="C112" s="21" t="s">
        <v>157</v>
      </c>
      <c r="D112" s="21" t="s">
        <v>183</v>
      </c>
      <c r="E112" s="19">
        <v>5.48</v>
      </c>
      <c r="F112" s="19">
        <v>6.11</v>
      </c>
      <c r="G112" s="19">
        <v>4.87</v>
      </c>
      <c r="H112" s="19">
        <v>8.24</v>
      </c>
      <c r="I112" s="19">
        <v>11.87</v>
      </c>
      <c r="J112" s="19">
        <v>17.100000000000001</v>
      </c>
      <c r="K112" s="19">
        <v>117.31</v>
      </c>
      <c r="L112" s="19">
        <v>130.88999999999999</v>
      </c>
      <c r="M112" s="19">
        <v>6.8</v>
      </c>
      <c r="N112" s="19">
        <v>9.1</v>
      </c>
    </row>
    <row r="113" spans="1:14" s="20" customFormat="1" x14ac:dyDescent="0.25">
      <c r="A113" s="31" t="s">
        <v>158</v>
      </c>
      <c r="B113" s="19">
        <v>330</v>
      </c>
      <c r="C113" s="19">
        <v>100</v>
      </c>
      <c r="D113" s="19">
        <v>130</v>
      </c>
      <c r="E113" s="19">
        <v>4.45</v>
      </c>
      <c r="F113" s="19">
        <v>5.85</v>
      </c>
      <c r="G113" s="19">
        <v>4.78</v>
      </c>
      <c r="H113" s="19">
        <v>6.59</v>
      </c>
      <c r="I113" s="19">
        <v>25.8</v>
      </c>
      <c r="J113" s="19">
        <v>33.54</v>
      </c>
      <c r="K113" s="19">
        <v>148</v>
      </c>
      <c r="L113" s="19">
        <v>197.37</v>
      </c>
      <c r="M113" s="19">
        <v>0</v>
      </c>
      <c r="N113" s="19">
        <v>0</v>
      </c>
    </row>
    <row r="114" spans="1:14" s="20" customFormat="1" x14ac:dyDescent="0.25">
      <c r="A114" s="19" t="s">
        <v>60</v>
      </c>
      <c r="B114" s="19">
        <v>293</v>
      </c>
      <c r="C114" s="21" t="s">
        <v>159</v>
      </c>
      <c r="D114" s="21" t="s">
        <v>160</v>
      </c>
      <c r="E114" s="19">
        <v>5.96</v>
      </c>
      <c r="F114" s="19">
        <v>6.92</v>
      </c>
      <c r="G114" s="19">
        <v>5</v>
      </c>
      <c r="H114" s="19">
        <v>5.71</v>
      </c>
      <c r="I114" s="19">
        <v>14.77</v>
      </c>
      <c r="J114" s="19">
        <v>16.88</v>
      </c>
      <c r="K114" s="19">
        <v>157.30000000000001</v>
      </c>
      <c r="L114" s="19">
        <v>187.56</v>
      </c>
      <c r="M114" s="19">
        <v>1.19</v>
      </c>
      <c r="N114" s="19">
        <v>1</v>
      </c>
    </row>
    <row r="115" spans="1:14" s="20" customFormat="1" x14ac:dyDescent="0.25">
      <c r="A115" s="19" t="s">
        <v>102</v>
      </c>
      <c r="B115" s="21"/>
      <c r="C115" s="21">
        <v>30</v>
      </c>
      <c r="D115" s="21">
        <v>50</v>
      </c>
      <c r="E115" s="19">
        <v>1.91</v>
      </c>
      <c r="F115" s="19">
        <v>3.19</v>
      </c>
      <c r="G115" s="19">
        <v>0.24</v>
      </c>
      <c r="H115" s="19">
        <v>0.4</v>
      </c>
      <c r="I115" s="19">
        <v>12.43</v>
      </c>
      <c r="J115" s="19">
        <v>20.71</v>
      </c>
      <c r="K115" s="19">
        <v>52.61</v>
      </c>
      <c r="L115" s="19">
        <v>87.68</v>
      </c>
      <c r="M115" s="19">
        <v>0</v>
      </c>
      <c r="N115" s="19">
        <v>0</v>
      </c>
    </row>
    <row r="116" spans="1:14" s="20" customFormat="1" x14ac:dyDescent="0.25">
      <c r="A116" s="19" t="s">
        <v>133</v>
      </c>
      <c r="B116" s="21">
        <v>394</v>
      </c>
      <c r="C116" s="21">
        <v>120</v>
      </c>
      <c r="D116" s="21">
        <v>150</v>
      </c>
      <c r="E116" s="19">
        <v>0.03</v>
      </c>
      <c r="F116" s="19">
        <v>0.04</v>
      </c>
      <c r="G116" s="19"/>
      <c r="H116" s="19"/>
      <c r="I116" s="19">
        <v>11.32</v>
      </c>
      <c r="J116" s="19">
        <v>13.4</v>
      </c>
      <c r="K116" s="19">
        <v>45.42</v>
      </c>
      <c r="L116" s="19">
        <v>53.79</v>
      </c>
      <c r="M116" s="19">
        <v>2.4E-2</v>
      </c>
      <c r="N116" s="19">
        <v>0.03</v>
      </c>
    </row>
    <row r="117" spans="1:14" x14ac:dyDescent="0.25">
      <c r="A117" s="11" t="s">
        <v>86</v>
      </c>
      <c r="B117" s="1"/>
      <c r="C117" s="1"/>
      <c r="D117" s="1"/>
      <c r="E117" s="1">
        <f t="shared" ref="E117:N117" si="22">E116+E115+E114+E113+E112+E111</f>
        <v>18.400000000000002</v>
      </c>
      <c r="F117" s="1">
        <f t="shared" si="22"/>
        <v>22.97</v>
      </c>
      <c r="G117" s="1">
        <f t="shared" si="22"/>
        <v>16.7</v>
      </c>
      <c r="H117" s="1">
        <f t="shared" si="22"/>
        <v>23.68</v>
      </c>
      <c r="I117" s="1">
        <f t="shared" si="22"/>
        <v>80.05</v>
      </c>
      <c r="J117" s="1">
        <f t="shared" si="22"/>
        <v>106.86</v>
      </c>
      <c r="K117" s="1">
        <f t="shared" si="22"/>
        <v>558.18000000000006</v>
      </c>
      <c r="L117" s="1">
        <f t="shared" si="22"/>
        <v>706.46999999999991</v>
      </c>
      <c r="M117" s="1">
        <f t="shared" si="22"/>
        <v>21.224</v>
      </c>
      <c r="N117" s="1">
        <f t="shared" si="22"/>
        <v>29.93</v>
      </c>
    </row>
    <row r="118" spans="1:14" x14ac:dyDescent="0.25">
      <c r="A118" s="4" t="s">
        <v>10</v>
      </c>
      <c r="B118" s="1"/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</row>
    <row r="119" spans="1:14" s="20" customFormat="1" x14ac:dyDescent="0.25">
      <c r="A119" s="19" t="s">
        <v>162</v>
      </c>
      <c r="B119" s="19">
        <v>245</v>
      </c>
      <c r="C119" s="21" t="s">
        <v>163</v>
      </c>
      <c r="D119" s="21" t="s">
        <v>164</v>
      </c>
      <c r="E119" s="19">
        <v>4.2</v>
      </c>
      <c r="F119" s="19">
        <v>6.72</v>
      </c>
      <c r="G119" s="19">
        <v>2.33</v>
      </c>
      <c r="H119" s="19">
        <v>2.73</v>
      </c>
      <c r="I119" s="19">
        <v>8.93</v>
      </c>
      <c r="J119" s="19">
        <v>14.28</v>
      </c>
      <c r="K119" s="19">
        <v>74.7</v>
      </c>
      <c r="L119" s="19">
        <v>122.3</v>
      </c>
      <c r="M119" s="19">
        <v>0.22</v>
      </c>
      <c r="N119" s="19">
        <v>0.36</v>
      </c>
    </row>
    <row r="120" spans="1:14" s="20" customFormat="1" x14ac:dyDescent="0.25">
      <c r="A120" s="19" t="s">
        <v>4</v>
      </c>
      <c r="B120" s="21">
        <v>411</v>
      </c>
      <c r="C120" s="48" t="s">
        <v>222</v>
      </c>
      <c r="D120" s="48" t="s">
        <v>183</v>
      </c>
      <c r="E120" s="19">
        <v>0.11</v>
      </c>
      <c r="F120" s="19">
        <v>0.15</v>
      </c>
      <c r="G120" s="19">
        <v>0.03</v>
      </c>
      <c r="H120" s="19">
        <v>0.04</v>
      </c>
      <c r="I120" s="19">
        <v>9.1</v>
      </c>
      <c r="J120" s="19">
        <v>12.13</v>
      </c>
      <c r="K120" s="19">
        <v>41.37</v>
      </c>
      <c r="L120" s="19">
        <v>55.16</v>
      </c>
      <c r="M120" s="19">
        <v>7.4999999999999997E-2</v>
      </c>
      <c r="N120" s="19">
        <v>0.1</v>
      </c>
    </row>
    <row r="121" spans="1:14" x14ac:dyDescent="0.25">
      <c r="A121" s="11" t="s">
        <v>86</v>
      </c>
      <c r="B121" s="1"/>
      <c r="C121" s="1"/>
      <c r="D121" s="1"/>
      <c r="E121" s="1">
        <f t="shared" ref="E121:N121" si="23">E120+E119</f>
        <v>4.3100000000000005</v>
      </c>
      <c r="F121" s="1">
        <f t="shared" si="23"/>
        <v>6.87</v>
      </c>
      <c r="G121" s="1">
        <f t="shared" si="23"/>
        <v>2.36</v>
      </c>
      <c r="H121" s="1">
        <f t="shared" si="23"/>
        <v>2.77</v>
      </c>
      <c r="I121" s="1">
        <f t="shared" si="23"/>
        <v>18.03</v>
      </c>
      <c r="J121" s="1">
        <f t="shared" si="23"/>
        <v>26.41</v>
      </c>
      <c r="K121" s="1">
        <f t="shared" si="23"/>
        <v>116.07</v>
      </c>
      <c r="L121" s="1">
        <f t="shared" si="23"/>
        <v>177.45999999999998</v>
      </c>
      <c r="M121" s="1">
        <f t="shared" si="23"/>
        <v>0.29499999999999998</v>
      </c>
      <c r="N121" s="1">
        <f t="shared" si="23"/>
        <v>0.45999999999999996</v>
      </c>
    </row>
    <row r="122" spans="1:14" x14ac:dyDescent="0.25">
      <c r="A122" s="17" t="s">
        <v>109</v>
      </c>
      <c r="B122" s="1"/>
      <c r="C122" s="1"/>
      <c r="D122" s="1"/>
      <c r="E122" s="1">
        <f t="shared" ref="E122:N122" si="24">E121+E117+E109+E105</f>
        <v>41.74</v>
      </c>
      <c r="F122" s="1">
        <f t="shared" si="24"/>
        <v>53.55</v>
      </c>
      <c r="G122" s="1">
        <f t="shared" si="24"/>
        <v>39.089999999999996</v>
      </c>
      <c r="H122" s="1">
        <f t="shared" si="24"/>
        <v>50.839999999999996</v>
      </c>
      <c r="I122" s="1">
        <f t="shared" si="24"/>
        <v>158.51</v>
      </c>
      <c r="J122" s="1">
        <f t="shared" si="24"/>
        <v>205.26</v>
      </c>
      <c r="K122" s="1">
        <f t="shared" si="24"/>
        <v>1136.76</v>
      </c>
      <c r="L122" s="1">
        <f t="shared" si="24"/>
        <v>1446.2399999999998</v>
      </c>
      <c r="M122" s="1">
        <f t="shared" si="24"/>
        <v>74.588999999999999</v>
      </c>
      <c r="N122" s="1">
        <f t="shared" si="24"/>
        <v>84.28</v>
      </c>
    </row>
    <row r="123" spans="1:14" x14ac:dyDescent="0.25">
      <c r="A123" s="4" t="s">
        <v>197</v>
      </c>
      <c r="B123" s="1"/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</row>
    <row r="124" spans="1:14" x14ac:dyDescent="0.25">
      <c r="A124" s="4" t="s">
        <v>0</v>
      </c>
      <c r="B124" s="1"/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</row>
    <row r="125" spans="1:14" s="20" customFormat="1" x14ac:dyDescent="0.25">
      <c r="A125" s="33" t="s">
        <v>165</v>
      </c>
      <c r="B125" s="19">
        <v>199</v>
      </c>
      <c r="C125" s="29" t="s">
        <v>136</v>
      </c>
      <c r="D125" s="21" t="s">
        <v>137</v>
      </c>
      <c r="E125" s="19">
        <v>5.49</v>
      </c>
      <c r="F125" s="19">
        <v>5.8</v>
      </c>
      <c r="G125" s="19">
        <v>8.52</v>
      </c>
      <c r="H125" s="19">
        <v>9.99</v>
      </c>
      <c r="I125" s="19">
        <v>20.62</v>
      </c>
      <c r="J125" s="19">
        <v>26.14</v>
      </c>
      <c r="K125" s="19">
        <v>192.33</v>
      </c>
      <c r="L125" s="19">
        <v>222.44</v>
      </c>
      <c r="M125" s="19">
        <v>1.52</v>
      </c>
      <c r="N125" s="19">
        <v>1.75</v>
      </c>
    </row>
    <row r="126" spans="1:14" s="20" customFormat="1" x14ac:dyDescent="0.25">
      <c r="A126" s="19" t="s">
        <v>5</v>
      </c>
      <c r="B126" s="19">
        <v>413</v>
      </c>
      <c r="C126" s="21">
        <v>150</v>
      </c>
      <c r="D126" s="21">
        <v>200</v>
      </c>
      <c r="E126" s="19">
        <v>2.0299999999999998</v>
      </c>
      <c r="F126" s="19">
        <v>2.71</v>
      </c>
      <c r="G126" s="19">
        <v>2.3199999999999998</v>
      </c>
      <c r="H126" s="19">
        <v>3.1</v>
      </c>
      <c r="I126" s="19">
        <v>12.18</v>
      </c>
      <c r="J126" s="19">
        <v>16.239999999999998</v>
      </c>
      <c r="K126" s="19">
        <v>79.23</v>
      </c>
      <c r="L126" s="19">
        <v>105.65</v>
      </c>
      <c r="M126" s="19">
        <v>0.94</v>
      </c>
      <c r="N126" s="19">
        <v>1.26</v>
      </c>
    </row>
    <row r="127" spans="1:14" s="20" customFormat="1" x14ac:dyDescent="0.25">
      <c r="A127" s="19" t="s">
        <v>30</v>
      </c>
      <c r="B127" s="21">
        <v>2</v>
      </c>
      <c r="C127" s="26" t="s">
        <v>139</v>
      </c>
      <c r="D127" s="26" t="s">
        <v>140</v>
      </c>
      <c r="E127" s="19">
        <v>2.4700000000000002</v>
      </c>
      <c r="F127" s="19">
        <v>3.28</v>
      </c>
      <c r="G127" s="19">
        <v>3.5</v>
      </c>
      <c r="H127" s="19">
        <v>3.7</v>
      </c>
      <c r="I127" s="19">
        <v>24.29</v>
      </c>
      <c r="J127" s="19">
        <v>31.57</v>
      </c>
      <c r="K127" s="19">
        <v>128.12</v>
      </c>
      <c r="L127" s="19">
        <v>144.13</v>
      </c>
      <c r="M127" s="19">
        <v>7.0000000000000007E-2</v>
      </c>
      <c r="N127" s="19">
        <v>0.1</v>
      </c>
    </row>
    <row r="128" spans="1:14" x14ac:dyDescent="0.25">
      <c r="A128" s="11" t="s">
        <v>86</v>
      </c>
      <c r="B128" s="1"/>
      <c r="C128" s="1"/>
      <c r="D128" s="1"/>
      <c r="E128" s="1">
        <f t="shared" ref="E128:N128" si="25">E127+E126+E125</f>
        <v>9.99</v>
      </c>
      <c r="F128" s="1">
        <f t="shared" si="25"/>
        <v>11.79</v>
      </c>
      <c r="G128" s="1">
        <f t="shared" si="25"/>
        <v>14.34</v>
      </c>
      <c r="H128" s="1">
        <f t="shared" si="25"/>
        <v>16.79</v>
      </c>
      <c r="I128" s="1">
        <f t="shared" si="25"/>
        <v>57.09</v>
      </c>
      <c r="J128" s="1">
        <f t="shared" si="25"/>
        <v>73.95</v>
      </c>
      <c r="K128" s="1">
        <f t="shared" si="25"/>
        <v>399.68000000000006</v>
      </c>
      <c r="L128" s="1">
        <f t="shared" si="25"/>
        <v>472.22</v>
      </c>
      <c r="M128" s="1">
        <f t="shared" si="25"/>
        <v>2.5300000000000002</v>
      </c>
      <c r="N128" s="1">
        <f t="shared" si="25"/>
        <v>3.1100000000000003</v>
      </c>
    </row>
    <row r="129" spans="1:14" x14ac:dyDescent="0.25">
      <c r="A129" s="4" t="s">
        <v>7</v>
      </c>
      <c r="B129" s="1"/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</row>
    <row r="130" spans="1:14" s="20" customFormat="1" x14ac:dyDescent="0.25">
      <c r="A130" s="46" t="s">
        <v>208</v>
      </c>
      <c r="B130" s="21">
        <v>418</v>
      </c>
      <c r="C130" s="21">
        <v>150</v>
      </c>
      <c r="D130" s="21">
        <v>150</v>
      </c>
      <c r="E130" s="19">
        <v>0.75</v>
      </c>
      <c r="F130" s="19">
        <v>0.75</v>
      </c>
      <c r="G130" s="19">
        <v>0</v>
      </c>
      <c r="H130" s="19">
        <v>0</v>
      </c>
      <c r="I130" s="19">
        <v>8.99</v>
      </c>
      <c r="J130" s="19">
        <v>8.99</v>
      </c>
      <c r="K130" s="19">
        <v>61.56</v>
      </c>
      <c r="L130" s="19">
        <v>61.56</v>
      </c>
      <c r="M130" s="19">
        <v>3.24</v>
      </c>
      <c r="N130" s="19">
        <v>3.24</v>
      </c>
    </row>
    <row r="131" spans="1:14" s="20" customFormat="1" x14ac:dyDescent="0.25">
      <c r="A131" s="43" t="s">
        <v>207</v>
      </c>
      <c r="B131" s="19"/>
      <c r="C131" s="19">
        <v>85</v>
      </c>
      <c r="D131" s="19">
        <v>85</v>
      </c>
      <c r="E131" s="19">
        <v>0.72</v>
      </c>
      <c r="F131" s="19">
        <v>0.72</v>
      </c>
      <c r="G131" s="19">
        <v>0.2</v>
      </c>
      <c r="H131" s="19">
        <v>0.2</v>
      </c>
      <c r="I131" s="19">
        <v>6.48</v>
      </c>
      <c r="J131" s="19">
        <v>6.48</v>
      </c>
      <c r="K131" s="19">
        <v>34.4</v>
      </c>
      <c r="L131" s="19">
        <v>34.4</v>
      </c>
      <c r="M131" s="19">
        <v>48</v>
      </c>
      <c r="N131" s="19">
        <v>48</v>
      </c>
    </row>
    <row r="132" spans="1:14" x14ac:dyDescent="0.25">
      <c r="A132" s="11" t="s">
        <v>86</v>
      </c>
      <c r="B132" s="1"/>
      <c r="C132" s="1"/>
      <c r="D132" s="1"/>
      <c r="E132" s="1">
        <f>E130+E131</f>
        <v>1.47</v>
      </c>
      <c r="F132" s="1">
        <f t="shared" ref="F132:N132" si="26">F130+F131</f>
        <v>1.47</v>
      </c>
      <c r="G132" s="1">
        <f t="shared" si="26"/>
        <v>0.2</v>
      </c>
      <c r="H132" s="1">
        <f t="shared" si="26"/>
        <v>0.2</v>
      </c>
      <c r="I132" s="1">
        <f t="shared" si="26"/>
        <v>15.47</v>
      </c>
      <c r="J132" s="1">
        <f t="shared" si="26"/>
        <v>15.47</v>
      </c>
      <c r="K132" s="1">
        <f t="shared" si="26"/>
        <v>95.960000000000008</v>
      </c>
      <c r="L132" s="1">
        <f t="shared" si="26"/>
        <v>95.960000000000008</v>
      </c>
      <c r="M132" s="1">
        <f t="shared" si="26"/>
        <v>51.24</v>
      </c>
      <c r="N132" s="1">
        <f t="shared" si="26"/>
        <v>51.24</v>
      </c>
    </row>
    <row r="133" spans="1:14" x14ac:dyDescent="0.25">
      <c r="A133" s="4" t="s">
        <v>8</v>
      </c>
      <c r="B133" s="1"/>
      <c r="C133" s="11"/>
      <c r="D133" s="11"/>
      <c r="E133" s="1"/>
      <c r="F133" s="1"/>
      <c r="G133" s="1"/>
      <c r="H133" s="1"/>
      <c r="I133" s="1"/>
      <c r="J133" s="1"/>
      <c r="K133" s="1"/>
      <c r="L133" s="1"/>
      <c r="M133" s="1"/>
      <c r="N133" s="1"/>
    </row>
    <row r="134" spans="1:14" s="20" customFormat="1" x14ac:dyDescent="0.25">
      <c r="A134" s="19" t="s">
        <v>64</v>
      </c>
      <c r="B134" s="19">
        <v>13</v>
      </c>
      <c r="C134" s="21">
        <v>40</v>
      </c>
      <c r="D134" s="21">
        <v>60</v>
      </c>
      <c r="E134" s="19">
        <v>0.28999999999999998</v>
      </c>
      <c r="F134" s="19">
        <v>0.44</v>
      </c>
      <c r="G134" s="19">
        <v>3.03</v>
      </c>
      <c r="H134" s="19">
        <v>5.05</v>
      </c>
      <c r="I134" s="19">
        <v>0.96</v>
      </c>
      <c r="J134" s="19">
        <v>1.43</v>
      </c>
      <c r="K134" s="19">
        <v>28.33</v>
      </c>
      <c r="L134" s="19">
        <v>42.49</v>
      </c>
      <c r="M134" s="19">
        <v>3.7</v>
      </c>
      <c r="N134" s="19">
        <v>5.5</v>
      </c>
    </row>
    <row r="135" spans="1:14" s="20" customFormat="1" x14ac:dyDescent="0.25">
      <c r="A135" s="27" t="s">
        <v>87</v>
      </c>
      <c r="B135" s="20">
        <v>63</v>
      </c>
      <c r="C135" s="21" t="s">
        <v>105</v>
      </c>
      <c r="D135" s="21" t="s">
        <v>181</v>
      </c>
      <c r="E135" s="19">
        <v>4.6900000000000004</v>
      </c>
      <c r="F135" s="19">
        <v>5.23</v>
      </c>
      <c r="G135" s="19">
        <v>4.51</v>
      </c>
      <c r="H135" s="19">
        <v>5.03</v>
      </c>
      <c r="I135" s="19">
        <v>7.17</v>
      </c>
      <c r="J135" s="19">
        <v>10.58</v>
      </c>
      <c r="K135" s="19">
        <v>117.34</v>
      </c>
      <c r="L135" s="19">
        <v>136.82</v>
      </c>
      <c r="M135" s="19">
        <v>11.22</v>
      </c>
      <c r="N135" s="19">
        <v>14.3</v>
      </c>
    </row>
    <row r="136" spans="1:14" s="20" customFormat="1" x14ac:dyDescent="0.25">
      <c r="A136" s="19" t="s">
        <v>166</v>
      </c>
      <c r="B136" s="19">
        <v>263</v>
      </c>
      <c r="C136" s="19">
        <v>120</v>
      </c>
      <c r="D136" s="19">
        <v>150</v>
      </c>
      <c r="E136" s="19">
        <v>13.72</v>
      </c>
      <c r="F136" s="19">
        <v>17.149999999999999</v>
      </c>
      <c r="G136" s="19">
        <v>7.52</v>
      </c>
      <c r="H136" s="19">
        <v>9.4</v>
      </c>
      <c r="I136" s="19">
        <v>8.58</v>
      </c>
      <c r="J136" s="19">
        <v>11.72</v>
      </c>
      <c r="K136" s="19">
        <v>152.96</v>
      </c>
      <c r="L136" s="19">
        <v>191.2</v>
      </c>
      <c r="M136" s="19">
        <v>1.65</v>
      </c>
      <c r="N136" s="19">
        <v>2.06</v>
      </c>
    </row>
    <row r="137" spans="1:14" s="20" customFormat="1" x14ac:dyDescent="0.25">
      <c r="A137" s="19" t="s">
        <v>102</v>
      </c>
      <c r="B137" s="21"/>
      <c r="C137" s="21">
        <v>30</v>
      </c>
      <c r="D137" s="21">
        <v>50</v>
      </c>
      <c r="E137" s="19">
        <v>1.91</v>
      </c>
      <c r="F137" s="19">
        <v>3.19</v>
      </c>
      <c r="G137" s="19">
        <v>0.24</v>
      </c>
      <c r="H137" s="19">
        <v>0.4</v>
      </c>
      <c r="I137" s="19">
        <v>12.43</v>
      </c>
      <c r="J137" s="19">
        <v>20.71</v>
      </c>
      <c r="K137" s="19">
        <v>52.61</v>
      </c>
      <c r="L137" s="19">
        <v>87.68</v>
      </c>
      <c r="M137" s="19">
        <v>0</v>
      </c>
      <c r="N137" s="19">
        <v>0</v>
      </c>
    </row>
    <row r="138" spans="1:14" s="20" customFormat="1" x14ac:dyDescent="0.25">
      <c r="A138" s="19" t="s">
        <v>57</v>
      </c>
      <c r="B138" s="19">
        <v>390</v>
      </c>
      <c r="C138" s="21">
        <v>120</v>
      </c>
      <c r="D138" s="21">
        <v>150</v>
      </c>
      <c r="E138" s="19">
        <v>0.17</v>
      </c>
      <c r="F138" s="19">
        <v>0.21</v>
      </c>
      <c r="G138" s="19">
        <v>0.05</v>
      </c>
      <c r="H138" s="19">
        <v>0.06</v>
      </c>
      <c r="I138" s="19">
        <v>15.13</v>
      </c>
      <c r="J138" s="19">
        <v>18.920000000000002</v>
      </c>
      <c r="K138" s="19">
        <v>51.7</v>
      </c>
      <c r="L138" s="19">
        <v>64.62</v>
      </c>
      <c r="M138" s="19">
        <v>1.76</v>
      </c>
      <c r="N138" s="19">
        <v>2.21</v>
      </c>
    </row>
    <row r="139" spans="1:14" x14ac:dyDescent="0.25">
      <c r="A139" s="11" t="s">
        <v>86</v>
      </c>
      <c r="B139" s="1"/>
      <c r="C139" s="1"/>
      <c r="D139" s="1"/>
      <c r="E139" s="1">
        <f t="shared" ref="E139:N139" si="27">E138+E137+E136+E135+E134</f>
        <v>20.78</v>
      </c>
      <c r="F139" s="1">
        <f t="shared" si="27"/>
        <v>26.22</v>
      </c>
      <c r="G139" s="1">
        <f t="shared" si="27"/>
        <v>15.35</v>
      </c>
      <c r="H139" s="1">
        <f t="shared" si="27"/>
        <v>19.940000000000001</v>
      </c>
      <c r="I139" s="1">
        <f t="shared" si="27"/>
        <v>44.27</v>
      </c>
      <c r="J139" s="1">
        <f t="shared" si="27"/>
        <v>63.36</v>
      </c>
      <c r="K139" s="1">
        <f t="shared" si="27"/>
        <v>402.94</v>
      </c>
      <c r="L139" s="1">
        <f t="shared" si="27"/>
        <v>522.80999999999995</v>
      </c>
      <c r="M139" s="1">
        <f t="shared" si="27"/>
        <v>18.330000000000002</v>
      </c>
      <c r="N139" s="1">
        <f t="shared" si="27"/>
        <v>24.07</v>
      </c>
    </row>
    <row r="140" spans="1:14" x14ac:dyDescent="0.25">
      <c r="A140" s="4" t="s">
        <v>10</v>
      </c>
      <c r="B140" s="1"/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</row>
    <row r="141" spans="1:14" s="20" customFormat="1" x14ac:dyDescent="0.25">
      <c r="A141" s="19" t="s">
        <v>17</v>
      </c>
      <c r="B141" s="19">
        <v>441</v>
      </c>
      <c r="C141" s="19">
        <v>60</v>
      </c>
      <c r="D141" s="19">
        <v>60</v>
      </c>
      <c r="E141" s="19">
        <v>4.8600000000000003</v>
      </c>
      <c r="F141" s="19">
        <v>4.8600000000000003</v>
      </c>
      <c r="G141" s="19">
        <v>7.3</v>
      </c>
      <c r="H141" s="19">
        <v>7.3</v>
      </c>
      <c r="I141" s="19">
        <v>38.799999999999997</v>
      </c>
      <c r="J141" s="19">
        <v>38.799999999999997</v>
      </c>
      <c r="K141" s="19">
        <v>202.5</v>
      </c>
      <c r="L141" s="19">
        <v>202.5</v>
      </c>
      <c r="M141" s="19">
        <v>0.15</v>
      </c>
      <c r="N141" s="19">
        <v>0.15</v>
      </c>
    </row>
    <row r="142" spans="1:14" s="20" customFormat="1" x14ac:dyDescent="0.25">
      <c r="A142" s="43" t="s">
        <v>209</v>
      </c>
      <c r="B142" s="39">
        <v>420</v>
      </c>
      <c r="C142" s="39">
        <v>150</v>
      </c>
      <c r="D142" s="39">
        <v>200</v>
      </c>
      <c r="E142" s="39">
        <v>3.9</v>
      </c>
      <c r="F142" s="39">
        <v>5.2</v>
      </c>
      <c r="G142" s="39">
        <v>3.37</v>
      </c>
      <c r="H142" s="39">
        <v>4.5</v>
      </c>
      <c r="I142" s="39">
        <v>5.67</v>
      </c>
      <c r="J142" s="39">
        <v>7.56</v>
      </c>
      <c r="K142" s="39">
        <v>65.900000000000006</v>
      </c>
      <c r="L142" s="39">
        <v>87.86</v>
      </c>
      <c r="M142" s="39">
        <v>0.4</v>
      </c>
      <c r="N142" s="39">
        <v>0.54</v>
      </c>
    </row>
    <row r="143" spans="1:14" x14ac:dyDescent="0.25">
      <c r="A143" s="11" t="s">
        <v>86</v>
      </c>
      <c r="B143" s="1"/>
      <c r="C143" s="1"/>
      <c r="D143" s="1"/>
      <c r="E143" s="1">
        <f t="shared" ref="E143:N143" si="28">E142+E141</f>
        <v>8.76</v>
      </c>
      <c r="F143" s="1">
        <f t="shared" si="28"/>
        <v>10.06</v>
      </c>
      <c r="G143" s="1">
        <f t="shared" si="28"/>
        <v>10.67</v>
      </c>
      <c r="H143" s="1">
        <f t="shared" si="28"/>
        <v>11.8</v>
      </c>
      <c r="I143" s="1">
        <f t="shared" si="28"/>
        <v>44.47</v>
      </c>
      <c r="J143" s="1">
        <f t="shared" si="28"/>
        <v>46.36</v>
      </c>
      <c r="K143" s="1">
        <f t="shared" si="28"/>
        <v>268.39999999999998</v>
      </c>
      <c r="L143" s="1">
        <f t="shared" si="28"/>
        <v>290.36</v>
      </c>
      <c r="M143" s="1">
        <f t="shared" si="28"/>
        <v>0.55000000000000004</v>
      </c>
      <c r="N143" s="1">
        <f t="shared" si="28"/>
        <v>0.69000000000000006</v>
      </c>
    </row>
    <row r="144" spans="1:14" x14ac:dyDescent="0.25">
      <c r="A144" s="17" t="s">
        <v>109</v>
      </c>
      <c r="B144" s="2"/>
      <c r="C144" s="2"/>
      <c r="D144" s="2"/>
      <c r="E144" s="2">
        <f t="shared" ref="E144:N144" si="29">E143+E139+E132+E128</f>
        <v>41</v>
      </c>
      <c r="F144" s="2">
        <f t="shared" si="29"/>
        <v>49.54</v>
      </c>
      <c r="G144" s="2">
        <f t="shared" si="29"/>
        <v>40.56</v>
      </c>
      <c r="H144" s="2">
        <f t="shared" si="29"/>
        <v>48.730000000000004</v>
      </c>
      <c r="I144" s="2">
        <f t="shared" si="29"/>
        <v>161.30000000000001</v>
      </c>
      <c r="J144" s="2">
        <f t="shared" si="29"/>
        <v>199.14</v>
      </c>
      <c r="K144" s="2">
        <f t="shared" si="29"/>
        <v>1166.98</v>
      </c>
      <c r="L144" s="2">
        <f t="shared" si="29"/>
        <v>1381.35</v>
      </c>
      <c r="M144" s="2">
        <f t="shared" si="29"/>
        <v>72.650000000000006</v>
      </c>
      <c r="N144" s="2">
        <f t="shared" si="29"/>
        <v>79.11</v>
      </c>
    </row>
    <row r="145" spans="1:14" x14ac:dyDescent="0.25">
      <c r="A145" s="1"/>
      <c r="B145" s="1"/>
      <c r="C145" s="1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</row>
    <row r="146" spans="1:14" x14ac:dyDescent="0.25">
      <c r="A146" s="4" t="s">
        <v>198</v>
      </c>
      <c r="B146" s="1"/>
      <c r="C146" s="1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</row>
    <row r="147" spans="1:14" x14ac:dyDescent="0.25">
      <c r="A147" s="4" t="s">
        <v>0</v>
      </c>
      <c r="B147" s="1"/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</row>
    <row r="148" spans="1:14" s="20" customFormat="1" x14ac:dyDescent="0.25">
      <c r="A148" s="19" t="s">
        <v>1</v>
      </c>
      <c r="B148" s="19">
        <v>251</v>
      </c>
      <c r="C148" s="21" t="s">
        <v>111</v>
      </c>
      <c r="D148" s="21" t="s">
        <v>138</v>
      </c>
      <c r="E148" s="19">
        <v>8.4</v>
      </c>
      <c r="F148" s="19">
        <v>10.08</v>
      </c>
      <c r="G148" s="19">
        <v>6</v>
      </c>
      <c r="H148" s="19">
        <v>6.5</v>
      </c>
      <c r="I148" s="19">
        <v>17.62</v>
      </c>
      <c r="J148" s="19">
        <v>19.02</v>
      </c>
      <c r="K148" s="19">
        <v>154.15</v>
      </c>
      <c r="L148" s="19">
        <v>188</v>
      </c>
      <c r="M148" s="19">
        <v>0.72</v>
      </c>
      <c r="N148" s="19">
        <v>0.77</v>
      </c>
    </row>
    <row r="149" spans="1:14" s="20" customFormat="1" x14ac:dyDescent="0.25">
      <c r="A149" s="19" t="s">
        <v>12</v>
      </c>
      <c r="B149" s="21">
        <v>416</v>
      </c>
      <c r="C149" s="21">
        <v>150</v>
      </c>
      <c r="D149" s="21">
        <v>200</v>
      </c>
      <c r="E149" s="19">
        <v>3.06</v>
      </c>
      <c r="F149" s="19">
        <v>4.08</v>
      </c>
      <c r="G149" s="19">
        <v>2.96</v>
      </c>
      <c r="H149" s="19">
        <v>3.94</v>
      </c>
      <c r="I149" s="19">
        <v>12.47</v>
      </c>
      <c r="J149" s="19">
        <v>16.600000000000001</v>
      </c>
      <c r="K149" s="19">
        <v>87.6</v>
      </c>
      <c r="L149" s="19">
        <v>116.8</v>
      </c>
      <c r="M149" s="19">
        <v>1.07</v>
      </c>
      <c r="N149" s="19">
        <v>1.42</v>
      </c>
    </row>
    <row r="150" spans="1:14" s="20" customFormat="1" x14ac:dyDescent="0.25">
      <c r="A150" s="19" t="s">
        <v>29</v>
      </c>
      <c r="B150" s="21">
        <v>1</v>
      </c>
      <c r="C150" s="26" t="s">
        <v>85</v>
      </c>
      <c r="D150" s="45" t="s">
        <v>163</v>
      </c>
      <c r="E150" s="19">
        <v>2.91</v>
      </c>
      <c r="F150" s="19">
        <v>3.62</v>
      </c>
      <c r="G150" s="19">
        <v>5.88</v>
      </c>
      <c r="H150" s="19">
        <v>5.97</v>
      </c>
      <c r="I150" s="19">
        <v>17.43</v>
      </c>
      <c r="J150" s="19">
        <v>21.8</v>
      </c>
      <c r="K150" s="19">
        <v>143</v>
      </c>
      <c r="L150" s="19">
        <v>164.33</v>
      </c>
      <c r="M150" s="19">
        <v>0</v>
      </c>
      <c r="N150" s="19">
        <v>0</v>
      </c>
    </row>
    <row r="151" spans="1:14" s="20" customFormat="1" x14ac:dyDescent="0.25">
      <c r="A151" s="19" t="s">
        <v>6</v>
      </c>
      <c r="B151" s="21"/>
      <c r="C151" s="26">
        <v>40</v>
      </c>
      <c r="D151" s="21">
        <v>40</v>
      </c>
      <c r="E151" s="19">
        <v>4.41</v>
      </c>
      <c r="F151" s="19">
        <v>4.41</v>
      </c>
      <c r="G151" s="19">
        <v>2.72</v>
      </c>
      <c r="H151" s="19">
        <v>2.72</v>
      </c>
      <c r="I151" s="19">
        <v>0.22</v>
      </c>
      <c r="J151" s="19">
        <v>0.22</v>
      </c>
      <c r="K151" s="19">
        <v>40.6</v>
      </c>
      <c r="L151" s="19">
        <v>40.6</v>
      </c>
      <c r="M151" s="19">
        <v>0</v>
      </c>
      <c r="N151" s="19">
        <v>0</v>
      </c>
    </row>
    <row r="152" spans="1:14" x14ac:dyDescent="0.25">
      <c r="A152" s="11" t="s">
        <v>86</v>
      </c>
      <c r="B152" s="1"/>
      <c r="C152" s="1"/>
      <c r="D152" s="1"/>
      <c r="E152" s="1">
        <f t="shared" ref="E152:N152" si="30">E150+E149+E148+E151</f>
        <v>18.78</v>
      </c>
      <c r="F152" s="1">
        <f t="shared" si="30"/>
        <v>22.19</v>
      </c>
      <c r="G152" s="1">
        <f t="shared" si="30"/>
        <v>17.559999999999999</v>
      </c>
      <c r="H152" s="1">
        <f t="shared" si="30"/>
        <v>19.13</v>
      </c>
      <c r="I152" s="1">
        <f t="shared" si="30"/>
        <v>47.739999999999995</v>
      </c>
      <c r="J152" s="1">
        <f t="shared" si="30"/>
        <v>57.64</v>
      </c>
      <c r="K152" s="1">
        <f t="shared" si="30"/>
        <v>425.35</v>
      </c>
      <c r="L152" s="1">
        <f t="shared" si="30"/>
        <v>509.73</v>
      </c>
      <c r="M152" s="1">
        <f t="shared" si="30"/>
        <v>1.79</v>
      </c>
      <c r="N152" s="1">
        <f t="shared" si="30"/>
        <v>2.19</v>
      </c>
    </row>
    <row r="153" spans="1:14" x14ac:dyDescent="0.25">
      <c r="A153" s="4" t="s">
        <v>7</v>
      </c>
      <c r="B153" s="1"/>
      <c r="C153" s="11"/>
      <c r="D153" s="11"/>
      <c r="E153" s="1"/>
      <c r="F153" s="1"/>
      <c r="G153" s="1"/>
      <c r="H153" s="1"/>
      <c r="I153" s="1"/>
      <c r="J153" s="1"/>
      <c r="K153" s="1"/>
      <c r="L153" s="1"/>
      <c r="M153" s="1"/>
      <c r="N153" s="1"/>
    </row>
    <row r="154" spans="1:14" s="20" customFormat="1" x14ac:dyDescent="0.25">
      <c r="A154" s="46" t="s">
        <v>221</v>
      </c>
      <c r="B154" s="19"/>
      <c r="C154" s="21">
        <v>120</v>
      </c>
      <c r="D154" s="21">
        <v>150</v>
      </c>
      <c r="E154" s="19">
        <v>0</v>
      </c>
      <c r="F154" s="19">
        <v>0</v>
      </c>
      <c r="G154" s="19">
        <v>0</v>
      </c>
      <c r="H154" s="19">
        <v>0</v>
      </c>
      <c r="I154" s="19">
        <v>19.440000000000001</v>
      </c>
      <c r="J154" s="19">
        <v>21.77</v>
      </c>
      <c r="K154" s="19">
        <v>71.28</v>
      </c>
      <c r="L154" s="19">
        <v>87.48</v>
      </c>
      <c r="M154" s="19">
        <v>0</v>
      </c>
      <c r="N154" s="19">
        <v>0</v>
      </c>
    </row>
    <row r="155" spans="1:14" x14ac:dyDescent="0.25">
      <c r="A155" s="11" t="s">
        <v>86</v>
      </c>
      <c r="B155" s="1"/>
      <c r="C155" s="1"/>
      <c r="D155" s="1"/>
      <c r="E155" s="1">
        <f>E154</f>
        <v>0</v>
      </c>
      <c r="F155" s="1">
        <f t="shared" ref="F155:N155" si="31">F154</f>
        <v>0</v>
      </c>
      <c r="G155" s="1">
        <f t="shared" si="31"/>
        <v>0</v>
      </c>
      <c r="H155" s="1">
        <f t="shared" si="31"/>
        <v>0</v>
      </c>
      <c r="I155" s="1">
        <f t="shared" si="31"/>
        <v>19.440000000000001</v>
      </c>
      <c r="J155" s="1">
        <f t="shared" si="31"/>
        <v>21.77</v>
      </c>
      <c r="K155" s="1">
        <f t="shared" si="31"/>
        <v>71.28</v>
      </c>
      <c r="L155" s="1">
        <f t="shared" si="31"/>
        <v>87.48</v>
      </c>
      <c r="M155" s="1">
        <f t="shared" si="31"/>
        <v>0</v>
      </c>
      <c r="N155" s="1">
        <f t="shared" si="31"/>
        <v>0</v>
      </c>
    </row>
    <row r="156" spans="1:14" x14ac:dyDescent="0.25">
      <c r="A156" s="4" t="s">
        <v>8</v>
      </c>
      <c r="B156" s="1"/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</row>
    <row r="157" spans="1:14" s="20" customFormat="1" x14ac:dyDescent="0.25">
      <c r="A157" s="19" t="s">
        <v>217</v>
      </c>
      <c r="B157" s="19">
        <v>21</v>
      </c>
      <c r="C157" s="19">
        <v>40</v>
      </c>
      <c r="D157" s="19">
        <v>60</v>
      </c>
      <c r="E157" s="19">
        <v>0.56999999999999995</v>
      </c>
      <c r="F157" s="19">
        <v>0.86</v>
      </c>
      <c r="G157" s="19">
        <v>1.81</v>
      </c>
      <c r="H157" s="19">
        <v>2.74</v>
      </c>
      <c r="I157" s="19">
        <v>3.86</v>
      </c>
      <c r="J157" s="19">
        <v>5.23</v>
      </c>
      <c r="K157" s="19">
        <v>37.54</v>
      </c>
      <c r="L157" s="19">
        <v>49.18</v>
      </c>
      <c r="M157" s="19">
        <v>13.21</v>
      </c>
      <c r="N157" s="19">
        <v>19.8</v>
      </c>
    </row>
    <row r="158" spans="1:14" s="20" customFormat="1" ht="30" x14ac:dyDescent="0.25">
      <c r="A158" s="31" t="s">
        <v>167</v>
      </c>
      <c r="B158" s="19">
        <v>86</v>
      </c>
      <c r="C158" s="29" t="s">
        <v>105</v>
      </c>
      <c r="D158" s="21" t="s">
        <v>181</v>
      </c>
      <c r="E158" s="19">
        <v>4.58</v>
      </c>
      <c r="F158" s="19">
        <v>6.18</v>
      </c>
      <c r="G158" s="19">
        <v>5.78</v>
      </c>
      <c r="H158" s="19">
        <v>6.8</v>
      </c>
      <c r="I158" s="19">
        <v>18.84</v>
      </c>
      <c r="J158" s="19">
        <v>23.1</v>
      </c>
      <c r="K158" s="19">
        <v>133.91</v>
      </c>
      <c r="L158" s="19">
        <v>156.6</v>
      </c>
      <c r="M158" s="19">
        <v>7.87</v>
      </c>
      <c r="N158" s="19">
        <v>8.82</v>
      </c>
    </row>
    <row r="159" spans="1:14" s="20" customFormat="1" x14ac:dyDescent="0.25">
      <c r="A159" s="22" t="s">
        <v>49</v>
      </c>
      <c r="B159" s="21">
        <v>362</v>
      </c>
      <c r="C159" s="19">
        <v>100</v>
      </c>
      <c r="D159" s="21">
        <v>150</v>
      </c>
      <c r="E159" s="19">
        <v>1.66</v>
      </c>
      <c r="F159" s="19">
        <v>2.4900000000000002</v>
      </c>
      <c r="G159" s="19">
        <v>3.86</v>
      </c>
      <c r="H159" s="19">
        <v>5.8</v>
      </c>
      <c r="I159" s="19">
        <v>12.38</v>
      </c>
      <c r="J159" s="19">
        <v>14.07</v>
      </c>
      <c r="K159" s="19">
        <v>85.78</v>
      </c>
      <c r="L159" s="19">
        <v>128.66999999999999</v>
      </c>
      <c r="M159" s="19">
        <v>20.6</v>
      </c>
      <c r="N159" s="19">
        <v>31</v>
      </c>
    </row>
    <row r="160" spans="1:14" s="20" customFormat="1" x14ac:dyDescent="0.25">
      <c r="A160" s="31" t="s">
        <v>168</v>
      </c>
      <c r="B160" s="21">
        <v>299</v>
      </c>
      <c r="C160" s="21">
        <v>60</v>
      </c>
      <c r="D160" s="21">
        <v>75</v>
      </c>
      <c r="E160" s="19">
        <v>7.66</v>
      </c>
      <c r="F160" s="19">
        <v>9.57</v>
      </c>
      <c r="G160" s="19">
        <v>4.3</v>
      </c>
      <c r="H160" s="19">
        <v>4.9000000000000004</v>
      </c>
      <c r="I160" s="19">
        <v>8.5</v>
      </c>
      <c r="J160" s="19">
        <v>10.62</v>
      </c>
      <c r="K160" s="19">
        <v>117.44</v>
      </c>
      <c r="L160" s="19">
        <v>146.80000000000001</v>
      </c>
      <c r="M160" s="19">
        <v>0.5</v>
      </c>
      <c r="N160" s="19">
        <v>0.62</v>
      </c>
    </row>
    <row r="161" spans="1:14" s="20" customFormat="1" x14ac:dyDescent="0.25">
      <c r="A161" s="19" t="s">
        <v>102</v>
      </c>
      <c r="B161" s="21"/>
      <c r="C161" s="21">
        <v>30</v>
      </c>
      <c r="D161" s="21">
        <v>50</v>
      </c>
      <c r="E161" s="19">
        <v>1.91</v>
      </c>
      <c r="F161" s="19">
        <v>3.19</v>
      </c>
      <c r="G161" s="19">
        <v>0.24</v>
      </c>
      <c r="H161" s="19">
        <v>0.4</v>
      </c>
      <c r="I161" s="19">
        <v>12.43</v>
      </c>
      <c r="J161" s="19">
        <v>20.71</v>
      </c>
      <c r="K161" s="19">
        <v>52.61</v>
      </c>
      <c r="L161" s="19">
        <v>87.68</v>
      </c>
      <c r="M161" s="19">
        <v>0</v>
      </c>
      <c r="N161" s="19">
        <v>0</v>
      </c>
    </row>
    <row r="162" spans="1:14" s="20" customFormat="1" x14ac:dyDescent="0.25">
      <c r="A162" s="19" t="s">
        <v>103</v>
      </c>
      <c r="B162" s="19">
        <v>390</v>
      </c>
      <c r="C162" s="19">
        <v>120</v>
      </c>
      <c r="D162" s="19">
        <v>150</v>
      </c>
      <c r="E162" s="19">
        <v>0.03</v>
      </c>
      <c r="F162" s="19">
        <v>0.04</v>
      </c>
      <c r="G162" s="19">
        <v>0</v>
      </c>
      <c r="H162" s="19">
        <v>0</v>
      </c>
      <c r="I162" s="19">
        <v>10.19</v>
      </c>
      <c r="J162" s="19">
        <v>12.74</v>
      </c>
      <c r="K162" s="19">
        <v>41</v>
      </c>
      <c r="L162" s="19">
        <v>51.11</v>
      </c>
      <c r="M162" s="19">
        <v>0.02</v>
      </c>
      <c r="N162" s="19">
        <v>0.03</v>
      </c>
    </row>
    <row r="163" spans="1:14" x14ac:dyDescent="0.25">
      <c r="A163" s="11" t="s">
        <v>86</v>
      </c>
      <c r="B163" s="1"/>
      <c r="C163" s="1"/>
      <c r="D163" s="1"/>
      <c r="E163" s="1">
        <f t="shared" ref="E163:N163" si="32">E162+E161+E160+E159+E158+E157</f>
        <v>16.41</v>
      </c>
      <c r="F163" s="1">
        <f t="shared" si="32"/>
        <v>22.33</v>
      </c>
      <c r="G163" s="1">
        <f t="shared" si="32"/>
        <v>15.99</v>
      </c>
      <c r="H163" s="1">
        <f t="shared" si="32"/>
        <v>20.64</v>
      </c>
      <c r="I163" s="1">
        <f t="shared" si="32"/>
        <v>66.2</v>
      </c>
      <c r="J163" s="1">
        <f t="shared" si="32"/>
        <v>86.470000000000013</v>
      </c>
      <c r="K163" s="1">
        <f t="shared" si="32"/>
        <v>468.28000000000003</v>
      </c>
      <c r="L163" s="1">
        <f t="shared" si="32"/>
        <v>620.04</v>
      </c>
      <c r="M163" s="1">
        <f t="shared" si="32"/>
        <v>42.2</v>
      </c>
      <c r="N163" s="1">
        <f t="shared" si="32"/>
        <v>60.269999999999996</v>
      </c>
    </row>
    <row r="164" spans="1:14" x14ac:dyDescent="0.25">
      <c r="A164" s="4" t="s">
        <v>10</v>
      </c>
      <c r="B164" s="1"/>
      <c r="C164" s="1"/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/>
    </row>
    <row r="165" spans="1:14" s="20" customFormat="1" x14ac:dyDescent="0.25">
      <c r="A165" s="43" t="s">
        <v>209</v>
      </c>
      <c r="B165" s="19">
        <v>420</v>
      </c>
      <c r="C165" s="19">
        <v>200</v>
      </c>
      <c r="D165" s="19">
        <v>200</v>
      </c>
      <c r="E165" s="19">
        <v>5.2</v>
      </c>
      <c r="F165" s="19">
        <v>5.2</v>
      </c>
      <c r="G165" s="19">
        <v>5</v>
      </c>
      <c r="H165" s="19">
        <v>5</v>
      </c>
      <c r="I165" s="19">
        <v>8</v>
      </c>
      <c r="J165" s="19">
        <v>8</v>
      </c>
      <c r="K165" s="19">
        <v>88.2</v>
      </c>
      <c r="L165" s="19">
        <v>88.2</v>
      </c>
      <c r="M165" s="19">
        <v>0</v>
      </c>
      <c r="N165" s="19">
        <v>0</v>
      </c>
    </row>
    <row r="166" spans="1:14" s="20" customFormat="1" x14ac:dyDescent="0.25">
      <c r="A166" s="43" t="s">
        <v>13</v>
      </c>
      <c r="B166" s="21"/>
      <c r="C166" s="21">
        <v>25</v>
      </c>
      <c r="D166" s="21">
        <v>50</v>
      </c>
      <c r="E166" s="19">
        <v>0.64</v>
      </c>
      <c r="F166" s="19">
        <v>1.29</v>
      </c>
      <c r="G166" s="19">
        <v>0.56000000000000005</v>
      </c>
      <c r="H166" s="19">
        <v>1.1299999999999999</v>
      </c>
      <c r="I166" s="19">
        <v>13.24</v>
      </c>
      <c r="J166" s="19">
        <v>26.48</v>
      </c>
      <c r="K166" s="19">
        <v>69.260000000000005</v>
      </c>
      <c r="L166" s="19">
        <v>138.52000000000001</v>
      </c>
      <c r="M166" s="19">
        <v>0.13</v>
      </c>
      <c r="N166" s="19">
        <v>0.26</v>
      </c>
    </row>
    <row r="167" spans="1:14" x14ac:dyDescent="0.25">
      <c r="A167" s="11" t="s">
        <v>86</v>
      </c>
      <c r="B167" s="1"/>
      <c r="C167" s="1"/>
      <c r="D167" s="1"/>
      <c r="E167" s="1">
        <f t="shared" ref="E167:N167" si="33">E166+E165</f>
        <v>5.84</v>
      </c>
      <c r="F167" s="1">
        <f t="shared" si="33"/>
        <v>6.49</v>
      </c>
      <c r="G167" s="1">
        <f t="shared" si="33"/>
        <v>5.5600000000000005</v>
      </c>
      <c r="H167" s="1">
        <f t="shared" si="33"/>
        <v>6.13</v>
      </c>
      <c r="I167" s="1">
        <f t="shared" si="33"/>
        <v>21.240000000000002</v>
      </c>
      <c r="J167" s="1">
        <f t="shared" si="33"/>
        <v>34.480000000000004</v>
      </c>
      <c r="K167" s="1">
        <f t="shared" si="33"/>
        <v>157.46</v>
      </c>
      <c r="L167" s="1">
        <f t="shared" si="33"/>
        <v>226.72000000000003</v>
      </c>
      <c r="M167" s="1">
        <f t="shared" si="33"/>
        <v>0.13</v>
      </c>
      <c r="N167" s="1">
        <f t="shared" si="33"/>
        <v>0.26</v>
      </c>
    </row>
    <row r="168" spans="1:14" x14ac:dyDescent="0.25">
      <c r="A168" s="2" t="s">
        <v>109</v>
      </c>
      <c r="B168" s="2"/>
      <c r="C168" s="2"/>
      <c r="D168" s="2"/>
      <c r="E168" s="2">
        <f t="shared" ref="E168:N168" si="34">E167+E163+E155+E152</f>
        <v>41.03</v>
      </c>
      <c r="F168" s="2">
        <f t="shared" si="34"/>
        <v>51.010000000000005</v>
      </c>
      <c r="G168" s="2">
        <f t="shared" si="34"/>
        <v>39.11</v>
      </c>
      <c r="H168" s="2">
        <f t="shared" si="34"/>
        <v>45.9</v>
      </c>
      <c r="I168" s="2">
        <f t="shared" si="34"/>
        <v>154.62</v>
      </c>
      <c r="J168" s="2">
        <f t="shared" si="34"/>
        <v>200.36</v>
      </c>
      <c r="K168" s="2">
        <f t="shared" si="34"/>
        <v>1122.3699999999999</v>
      </c>
      <c r="L168" s="2">
        <f t="shared" si="34"/>
        <v>1443.97</v>
      </c>
      <c r="M168" s="2">
        <f t="shared" si="34"/>
        <v>44.120000000000005</v>
      </c>
      <c r="N168" s="2">
        <f t="shared" si="34"/>
        <v>62.719999999999992</v>
      </c>
    </row>
    <row r="169" spans="1:14" x14ac:dyDescent="0.25">
      <c r="A169" s="1"/>
      <c r="B169" s="1"/>
      <c r="C169" s="1"/>
      <c r="D169" s="1"/>
      <c r="E169" s="1"/>
      <c r="F169" s="1"/>
      <c r="G169" s="1"/>
      <c r="H169" s="1"/>
      <c r="I169" s="1"/>
      <c r="J169" s="1"/>
      <c r="K169" s="1"/>
      <c r="L169" s="1"/>
      <c r="M169" s="1"/>
      <c r="N169" s="1"/>
    </row>
    <row r="170" spans="1:14" x14ac:dyDescent="0.25">
      <c r="A170" s="4" t="s">
        <v>199</v>
      </c>
      <c r="B170" s="1"/>
      <c r="C170" s="1"/>
      <c r="D170" s="1"/>
      <c r="E170" s="1"/>
      <c r="F170" s="1"/>
      <c r="G170" s="1"/>
      <c r="H170" s="1"/>
      <c r="I170" s="1"/>
      <c r="J170" s="1"/>
      <c r="K170" s="1"/>
      <c r="L170" s="1"/>
      <c r="M170" s="1"/>
      <c r="N170" s="1"/>
    </row>
    <row r="171" spans="1:14" x14ac:dyDescent="0.25">
      <c r="A171" s="4" t="s">
        <v>0</v>
      </c>
      <c r="B171" s="1"/>
      <c r="C171" s="1"/>
      <c r="D171" s="1"/>
      <c r="E171" s="1"/>
      <c r="F171" s="1"/>
      <c r="G171" s="1"/>
      <c r="H171" s="1"/>
      <c r="I171" s="1"/>
      <c r="J171" s="1"/>
      <c r="K171" s="1"/>
      <c r="L171" s="1"/>
      <c r="M171" s="1"/>
      <c r="N171" s="1"/>
    </row>
    <row r="172" spans="1:14" s="20" customFormat="1" ht="16.5" customHeight="1" x14ac:dyDescent="0.25">
      <c r="A172" s="31" t="s">
        <v>170</v>
      </c>
      <c r="B172" s="19">
        <v>199</v>
      </c>
      <c r="C172" s="21" t="s">
        <v>136</v>
      </c>
      <c r="D172" s="21" t="s">
        <v>137</v>
      </c>
      <c r="E172" s="19">
        <v>5.0199999999999996</v>
      </c>
      <c r="F172" s="19">
        <v>6.1</v>
      </c>
      <c r="G172" s="19">
        <v>7.96</v>
      </c>
      <c r="H172" s="19">
        <v>10.3</v>
      </c>
      <c r="I172" s="19">
        <v>16.96</v>
      </c>
      <c r="J172" s="19">
        <v>22.75</v>
      </c>
      <c r="K172" s="19">
        <v>159.47999999999999</v>
      </c>
      <c r="L172" s="19">
        <v>228.8</v>
      </c>
      <c r="M172" s="19">
        <v>1.62</v>
      </c>
      <c r="N172" s="19">
        <v>1.95</v>
      </c>
    </row>
    <row r="173" spans="1:14" s="20" customFormat="1" ht="16.5" customHeight="1" x14ac:dyDescent="0.25">
      <c r="A173" s="19" t="s">
        <v>14</v>
      </c>
      <c r="B173" s="21">
        <v>414</v>
      </c>
      <c r="C173" s="21">
        <v>180</v>
      </c>
      <c r="D173" s="21">
        <v>200</v>
      </c>
      <c r="E173" s="19">
        <v>2.52</v>
      </c>
      <c r="F173" s="19">
        <v>2.8</v>
      </c>
      <c r="G173" s="19">
        <v>2.59</v>
      </c>
      <c r="H173" s="19">
        <v>2.87</v>
      </c>
      <c r="I173" s="19">
        <v>13.68</v>
      </c>
      <c r="J173" s="19">
        <v>15.2</v>
      </c>
      <c r="K173" s="19">
        <v>87.14</v>
      </c>
      <c r="L173" s="19">
        <v>96.82</v>
      </c>
      <c r="M173" s="19">
        <v>1.17</v>
      </c>
      <c r="N173" s="19">
        <v>1.75</v>
      </c>
    </row>
    <row r="174" spans="1:14" s="20" customFormat="1" x14ac:dyDescent="0.25">
      <c r="A174" s="19" t="s">
        <v>120</v>
      </c>
      <c r="B174" s="21">
        <v>3</v>
      </c>
      <c r="C174" s="26" t="s">
        <v>121</v>
      </c>
      <c r="D174" s="26" t="s">
        <v>122</v>
      </c>
      <c r="E174" s="19">
        <v>5.8</v>
      </c>
      <c r="F174" s="19">
        <v>7.89</v>
      </c>
      <c r="G174" s="19">
        <v>6.67</v>
      </c>
      <c r="H174" s="19">
        <v>8.1</v>
      </c>
      <c r="I174" s="19">
        <v>19.649999999999999</v>
      </c>
      <c r="J174" s="19">
        <v>24.64</v>
      </c>
      <c r="K174" s="19">
        <v>143.62</v>
      </c>
      <c r="L174" s="19">
        <v>182.71</v>
      </c>
      <c r="M174" s="19">
        <v>0.02</v>
      </c>
      <c r="N174" s="19">
        <v>0.04</v>
      </c>
    </row>
    <row r="175" spans="1:14" x14ac:dyDescent="0.25">
      <c r="A175" s="11" t="s">
        <v>86</v>
      </c>
      <c r="B175" s="1"/>
      <c r="C175" s="1"/>
      <c r="D175" s="1"/>
      <c r="E175" s="1">
        <f t="shared" ref="E175:N175" si="35">E174+E173+E172</f>
        <v>13.34</v>
      </c>
      <c r="F175" s="1">
        <f t="shared" si="35"/>
        <v>16.79</v>
      </c>
      <c r="G175" s="1">
        <f t="shared" si="35"/>
        <v>17.22</v>
      </c>
      <c r="H175" s="1">
        <f t="shared" si="35"/>
        <v>21.27</v>
      </c>
      <c r="I175" s="1">
        <f t="shared" si="35"/>
        <v>50.29</v>
      </c>
      <c r="J175" s="1">
        <f t="shared" si="35"/>
        <v>62.59</v>
      </c>
      <c r="K175" s="1">
        <f t="shared" si="35"/>
        <v>390.24</v>
      </c>
      <c r="L175" s="1">
        <f t="shared" si="35"/>
        <v>508.33</v>
      </c>
      <c r="M175" s="1">
        <f t="shared" si="35"/>
        <v>2.81</v>
      </c>
      <c r="N175" s="1">
        <f t="shared" si="35"/>
        <v>3.74</v>
      </c>
    </row>
    <row r="176" spans="1:14" x14ac:dyDescent="0.25">
      <c r="A176" s="4" t="s">
        <v>7</v>
      </c>
      <c r="B176" s="1"/>
      <c r="C176" s="1"/>
      <c r="D176" s="1"/>
      <c r="E176" s="1"/>
      <c r="F176" s="1"/>
      <c r="G176" s="1"/>
      <c r="H176" s="1"/>
      <c r="I176" s="1"/>
      <c r="J176" s="1"/>
      <c r="K176" s="1"/>
      <c r="L176" s="1"/>
      <c r="M176" s="1"/>
      <c r="N176" s="1"/>
    </row>
    <row r="177" spans="1:14" s="20" customFormat="1" x14ac:dyDescent="0.25">
      <c r="A177" s="43" t="s">
        <v>123</v>
      </c>
      <c r="B177" s="21">
        <v>418</v>
      </c>
      <c r="C177" s="21">
        <v>150</v>
      </c>
      <c r="D177" s="21">
        <v>150</v>
      </c>
      <c r="E177" s="19">
        <v>0.75</v>
      </c>
      <c r="F177" s="19">
        <v>0.75</v>
      </c>
      <c r="G177" s="19">
        <v>0</v>
      </c>
      <c r="H177" s="19">
        <v>0</v>
      </c>
      <c r="I177" s="19">
        <v>8.99</v>
      </c>
      <c r="J177" s="19">
        <v>8.99</v>
      </c>
      <c r="K177" s="19">
        <v>61.56</v>
      </c>
      <c r="L177" s="19">
        <v>61.56</v>
      </c>
      <c r="M177" s="19">
        <v>3.24</v>
      </c>
      <c r="N177" s="19">
        <v>3.24</v>
      </c>
    </row>
    <row r="178" spans="1:14" s="20" customFormat="1" x14ac:dyDescent="0.25">
      <c r="A178" s="43" t="s">
        <v>207</v>
      </c>
      <c r="B178" s="19"/>
      <c r="C178" s="19">
        <v>85</v>
      </c>
      <c r="D178" s="19">
        <v>85</v>
      </c>
      <c r="E178" s="19">
        <v>1.44</v>
      </c>
      <c r="F178" s="19">
        <v>1.44</v>
      </c>
      <c r="G178" s="19">
        <v>0.17</v>
      </c>
      <c r="H178" s="19">
        <v>0.17</v>
      </c>
      <c r="I178" s="19">
        <v>6.88</v>
      </c>
      <c r="J178" s="19">
        <v>6.88</v>
      </c>
      <c r="K178" s="19">
        <v>32.130000000000003</v>
      </c>
      <c r="L178" s="19">
        <v>32.130000000000003</v>
      </c>
      <c r="M178" s="19">
        <v>51</v>
      </c>
      <c r="N178" s="19">
        <v>51</v>
      </c>
    </row>
    <row r="179" spans="1:14" x14ac:dyDescent="0.25">
      <c r="A179" s="11" t="s">
        <v>86</v>
      </c>
      <c r="B179" s="1"/>
      <c r="C179" s="1"/>
      <c r="D179" s="1"/>
      <c r="E179" s="1">
        <f>E177+E178</f>
        <v>2.19</v>
      </c>
      <c r="F179" s="1">
        <f t="shared" ref="F179:N179" si="36">F177+F178</f>
        <v>2.19</v>
      </c>
      <c r="G179" s="1">
        <f t="shared" si="36"/>
        <v>0.17</v>
      </c>
      <c r="H179" s="1">
        <f t="shared" si="36"/>
        <v>0.17</v>
      </c>
      <c r="I179" s="1">
        <f t="shared" si="36"/>
        <v>15.870000000000001</v>
      </c>
      <c r="J179" s="1">
        <f t="shared" si="36"/>
        <v>15.870000000000001</v>
      </c>
      <c r="K179" s="1">
        <f t="shared" si="36"/>
        <v>93.69</v>
      </c>
      <c r="L179" s="1">
        <f t="shared" si="36"/>
        <v>93.69</v>
      </c>
      <c r="M179" s="1">
        <f t="shared" si="36"/>
        <v>54.24</v>
      </c>
      <c r="N179" s="1">
        <f t="shared" si="36"/>
        <v>54.24</v>
      </c>
    </row>
    <row r="180" spans="1:14" x14ac:dyDescent="0.25">
      <c r="A180" s="4" t="s">
        <v>8</v>
      </c>
      <c r="B180" s="1"/>
      <c r="C180" s="1"/>
      <c r="D180" s="1"/>
      <c r="E180" s="1"/>
      <c r="F180" s="1"/>
      <c r="G180" s="1"/>
      <c r="H180" s="1"/>
      <c r="I180" s="1"/>
      <c r="J180" s="1"/>
      <c r="K180" s="1"/>
      <c r="L180" s="1"/>
      <c r="M180" s="1"/>
      <c r="N180" s="1"/>
    </row>
    <row r="181" spans="1:14" s="20" customFormat="1" x14ac:dyDescent="0.25">
      <c r="A181" s="22" t="s">
        <v>63</v>
      </c>
      <c r="B181" s="19">
        <v>34</v>
      </c>
      <c r="C181" s="19">
        <v>40</v>
      </c>
      <c r="D181" s="19">
        <v>60</v>
      </c>
      <c r="E181" s="19">
        <v>0.56999999999999995</v>
      </c>
      <c r="F181" s="19">
        <v>0.87</v>
      </c>
      <c r="G181" s="19">
        <v>2.4300000000000002</v>
      </c>
      <c r="H181" s="19">
        <v>4.05</v>
      </c>
      <c r="I181" s="19">
        <v>3.49</v>
      </c>
      <c r="J181" s="19">
        <v>5.27</v>
      </c>
      <c r="K181" s="19">
        <v>38.200000000000003</v>
      </c>
      <c r="L181" s="19">
        <v>61.07</v>
      </c>
      <c r="M181" s="19">
        <v>3.8</v>
      </c>
      <c r="N181" s="19">
        <v>5.8</v>
      </c>
    </row>
    <row r="182" spans="1:14" s="20" customFormat="1" ht="30" x14ac:dyDescent="0.25">
      <c r="A182" s="27" t="s">
        <v>177</v>
      </c>
      <c r="B182" s="19">
        <v>88</v>
      </c>
      <c r="C182" s="21" t="s">
        <v>105</v>
      </c>
      <c r="D182" s="21" t="s">
        <v>181</v>
      </c>
      <c r="E182" s="19">
        <v>6.35</v>
      </c>
      <c r="F182" s="19">
        <v>8.02</v>
      </c>
      <c r="G182" s="19">
        <v>7.25</v>
      </c>
      <c r="H182" s="19">
        <v>9.6199999999999992</v>
      </c>
      <c r="I182" s="19">
        <v>13.5</v>
      </c>
      <c r="J182" s="19">
        <v>17.899999999999999</v>
      </c>
      <c r="K182" s="19">
        <v>152.63</v>
      </c>
      <c r="L182" s="19">
        <v>190.4</v>
      </c>
      <c r="M182" s="19">
        <v>12.81</v>
      </c>
      <c r="N182" s="19">
        <v>14.39</v>
      </c>
    </row>
    <row r="183" spans="1:14" s="20" customFormat="1" x14ac:dyDescent="0.25">
      <c r="A183" s="34" t="s">
        <v>48</v>
      </c>
      <c r="B183" s="35">
        <v>315</v>
      </c>
      <c r="C183" s="30">
        <v>160</v>
      </c>
      <c r="D183" s="30">
        <v>190</v>
      </c>
      <c r="E183" s="42">
        <v>4.71</v>
      </c>
      <c r="F183" s="42">
        <v>5.6</v>
      </c>
      <c r="G183" s="42">
        <v>5.45</v>
      </c>
      <c r="H183" s="42">
        <v>6.47</v>
      </c>
      <c r="I183" s="42">
        <v>13.4</v>
      </c>
      <c r="J183" s="42">
        <v>18.399999999999999</v>
      </c>
      <c r="K183" s="42">
        <v>155.19999999999999</v>
      </c>
      <c r="L183" s="42">
        <v>184.35</v>
      </c>
      <c r="M183" s="42">
        <v>40.54</v>
      </c>
      <c r="N183" s="42">
        <v>48.15</v>
      </c>
    </row>
    <row r="184" spans="1:14" s="20" customFormat="1" x14ac:dyDescent="0.25">
      <c r="A184" s="19" t="s">
        <v>102</v>
      </c>
      <c r="B184" s="21"/>
      <c r="C184" s="21">
        <v>30</v>
      </c>
      <c r="D184" s="21">
        <v>50</v>
      </c>
      <c r="E184" s="19">
        <v>1.91</v>
      </c>
      <c r="F184" s="19">
        <v>3.19</v>
      </c>
      <c r="G184" s="19">
        <v>0.24</v>
      </c>
      <c r="H184" s="19">
        <v>0.4</v>
      </c>
      <c r="I184" s="19">
        <v>12.43</v>
      </c>
      <c r="J184" s="19">
        <v>20.71</v>
      </c>
      <c r="K184" s="19">
        <v>52.61</v>
      </c>
      <c r="L184" s="19">
        <v>87.68</v>
      </c>
      <c r="M184" s="19">
        <v>0</v>
      </c>
      <c r="N184" s="19">
        <v>0</v>
      </c>
    </row>
    <row r="185" spans="1:14" s="20" customFormat="1" x14ac:dyDescent="0.25">
      <c r="A185" s="19" t="s">
        <v>133</v>
      </c>
      <c r="B185" s="21">
        <v>394</v>
      </c>
      <c r="C185" s="21">
        <v>120</v>
      </c>
      <c r="D185" s="21">
        <v>150</v>
      </c>
      <c r="E185" s="19">
        <v>0.03</v>
      </c>
      <c r="F185" s="19">
        <v>0.04</v>
      </c>
      <c r="G185" s="19"/>
      <c r="H185" s="19"/>
      <c r="I185" s="19">
        <v>11.32</v>
      </c>
      <c r="J185" s="19">
        <v>13.4</v>
      </c>
      <c r="K185" s="19">
        <v>45.42</v>
      </c>
      <c r="L185" s="19">
        <v>53.79</v>
      </c>
      <c r="M185" s="19">
        <v>2.4E-2</v>
      </c>
      <c r="N185" s="19">
        <v>0.03</v>
      </c>
    </row>
    <row r="186" spans="1:14" x14ac:dyDescent="0.25">
      <c r="A186" s="11" t="s">
        <v>86</v>
      </c>
      <c r="B186" s="1"/>
      <c r="C186" s="1"/>
      <c r="D186" s="1"/>
      <c r="E186" s="1">
        <f t="shared" ref="E186:N186" si="37">E185+E184+E183+E182+E181</f>
        <v>13.57</v>
      </c>
      <c r="F186" s="1">
        <f t="shared" si="37"/>
        <v>17.720000000000002</v>
      </c>
      <c r="G186" s="1">
        <f t="shared" si="37"/>
        <v>15.370000000000001</v>
      </c>
      <c r="H186" s="1">
        <f t="shared" si="37"/>
        <v>20.54</v>
      </c>
      <c r="I186" s="1">
        <f t="shared" si="37"/>
        <v>54.14</v>
      </c>
      <c r="J186" s="1">
        <f t="shared" si="37"/>
        <v>75.679999999999993</v>
      </c>
      <c r="K186" s="1">
        <f t="shared" si="37"/>
        <v>444.06</v>
      </c>
      <c r="L186" s="1">
        <f t="shared" si="37"/>
        <v>577.29000000000008</v>
      </c>
      <c r="M186" s="1">
        <f t="shared" si="37"/>
        <v>57.173999999999999</v>
      </c>
      <c r="N186" s="1">
        <f t="shared" si="37"/>
        <v>68.37</v>
      </c>
    </row>
    <row r="187" spans="1:14" x14ac:dyDescent="0.25">
      <c r="A187" s="4" t="s">
        <v>10</v>
      </c>
      <c r="B187" s="1"/>
      <c r="C187" s="1"/>
      <c r="D187" s="1"/>
      <c r="E187" s="1"/>
      <c r="F187" s="1"/>
      <c r="G187" s="1"/>
      <c r="H187" s="1"/>
      <c r="I187" s="1"/>
      <c r="J187" s="1"/>
      <c r="K187" s="1"/>
      <c r="L187" s="1"/>
      <c r="M187" s="1"/>
      <c r="N187" s="1"/>
    </row>
    <row r="188" spans="1:14" s="20" customFormat="1" x14ac:dyDescent="0.25">
      <c r="A188" s="19" t="s">
        <v>108</v>
      </c>
      <c r="B188" s="19">
        <v>452</v>
      </c>
      <c r="C188" s="19">
        <v>60</v>
      </c>
      <c r="D188" s="19">
        <v>60</v>
      </c>
      <c r="E188" s="19">
        <v>4.8600000000000003</v>
      </c>
      <c r="F188" s="19">
        <v>4.8600000000000003</v>
      </c>
      <c r="G188" s="19">
        <v>5.3</v>
      </c>
      <c r="H188" s="19">
        <v>5.3</v>
      </c>
      <c r="I188" s="19">
        <v>36.799999999999997</v>
      </c>
      <c r="J188" s="19">
        <v>36.799999999999997</v>
      </c>
      <c r="K188" s="19">
        <v>188.32</v>
      </c>
      <c r="L188" s="19">
        <v>188.32</v>
      </c>
      <c r="M188" s="19">
        <v>0.15</v>
      </c>
      <c r="N188" s="19">
        <v>0.15</v>
      </c>
    </row>
    <row r="189" spans="1:14" s="20" customFormat="1" x14ac:dyDescent="0.25">
      <c r="A189" s="43" t="s">
        <v>209</v>
      </c>
      <c r="B189" s="21">
        <v>420</v>
      </c>
      <c r="C189" s="21">
        <v>150</v>
      </c>
      <c r="D189" s="21">
        <v>200</v>
      </c>
      <c r="E189" s="19">
        <v>3.9</v>
      </c>
      <c r="F189" s="19">
        <v>5.2</v>
      </c>
      <c r="G189" s="19">
        <v>4.2</v>
      </c>
      <c r="H189" s="19">
        <v>5</v>
      </c>
      <c r="I189" s="19">
        <v>6</v>
      </c>
      <c r="J189" s="19">
        <v>8</v>
      </c>
      <c r="K189" s="19">
        <v>66.150000000000006</v>
      </c>
      <c r="L189" s="19">
        <v>88.2</v>
      </c>
      <c r="M189" s="19">
        <v>0</v>
      </c>
      <c r="N189" s="19">
        <v>0</v>
      </c>
    </row>
    <row r="190" spans="1:14" x14ac:dyDescent="0.25">
      <c r="A190" s="11" t="s">
        <v>86</v>
      </c>
      <c r="B190" s="1"/>
      <c r="C190" s="1"/>
      <c r="D190" s="1"/>
      <c r="E190" s="1">
        <f t="shared" ref="E190:N190" si="38">E189+E188</f>
        <v>8.76</v>
      </c>
      <c r="F190" s="1">
        <f t="shared" si="38"/>
        <v>10.06</v>
      </c>
      <c r="G190" s="1">
        <f t="shared" si="38"/>
        <v>9.5</v>
      </c>
      <c r="H190" s="1">
        <f t="shared" si="38"/>
        <v>10.3</v>
      </c>
      <c r="I190" s="1">
        <f t="shared" si="38"/>
        <v>42.8</v>
      </c>
      <c r="J190" s="1">
        <f t="shared" si="38"/>
        <v>44.8</v>
      </c>
      <c r="K190" s="1">
        <f t="shared" si="38"/>
        <v>254.47</v>
      </c>
      <c r="L190" s="1">
        <f t="shared" si="38"/>
        <v>276.52</v>
      </c>
      <c r="M190" s="1">
        <f t="shared" si="38"/>
        <v>0.15</v>
      </c>
      <c r="N190" s="1">
        <f t="shared" si="38"/>
        <v>0.15</v>
      </c>
    </row>
    <row r="191" spans="1:14" x14ac:dyDescent="0.25">
      <c r="A191" s="2" t="s">
        <v>109</v>
      </c>
      <c r="B191" s="1"/>
      <c r="C191" s="1"/>
      <c r="D191" s="1"/>
      <c r="E191" s="1">
        <f t="shared" ref="E191:N191" si="39">E190+E186+E179+E175</f>
        <v>37.86</v>
      </c>
      <c r="F191" s="1">
        <f t="shared" si="39"/>
        <v>46.760000000000005</v>
      </c>
      <c r="G191" s="1">
        <f t="shared" si="39"/>
        <v>42.260000000000005</v>
      </c>
      <c r="H191" s="1">
        <f t="shared" si="39"/>
        <v>52.28</v>
      </c>
      <c r="I191" s="1">
        <f t="shared" si="39"/>
        <v>163.1</v>
      </c>
      <c r="J191" s="1">
        <f t="shared" si="39"/>
        <v>198.94</v>
      </c>
      <c r="K191" s="1">
        <f t="shared" si="39"/>
        <v>1182.46</v>
      </c>
      <c r="L191" s="1">
        <f t="shared" si="39"/>
        <v>1455.83</v>
      </c>
      <c r="M191" s="1">
        <f t="shared" si="39"/>
        <v>114.374</v>
      </c>
      <c r="N191" s="1">
        <f t="shared" si="39"/>
        <v>126.50000000000001</v>
      </c>
    </row>
    <row r="192" spans="1:14" x14ac:dyDescent="0.25">
      <c r="A192" s="1"/>
      <c r="B192" s="1"/>
      <c r="C192" s="1"/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</row>
    <row r="193" spans="1:14" x14ac:dyDescent="0.25">
      <c r="A193" s="4" t="s">
        <v>200</v>
      </c>
      <c r="B193" s="1"/>
      <c r="C193" s="1"/>
      <c r="D193" s="1"/>
      <c r="E193" s="1"/>
      <c r="F193" s="1"/>
      <c r="G193" s="1"/>
      <c r="H193" s="1"/>
      <c r="I193" s="1"/>
      <c r="J193" s="1"/>
      <c r="K193" s="1"/>
      <c r="L193" s="1"/>
      <c r="M193" s="1"/>
      <c r="N193" s="1"/>
    </row>
    <row r="194" spans="1:14" x14ac:dyDescent="0.25">
      <c r="A194" s="4" t="s">
        <v>0</v>
      </c>
      <c r="B194" s="1"/>
      <c r="C194" s="1"/>
      <c r="D194" s="1"/>
      <c r="E194" s="1"/>
      <c r="F194" s="1"/>
      <c r="G194" s="1"/>
      <c r="H194" s="1"/>
      <c r="I194" s="1"/>
      <c r="J194" s="1"/>
      <c r="K194" s="1"/>
      <c r="L194" s="1"/>
      <c r="M194" s="1"/>
      <c r="N194" s="1"/>
    </row>
    <row r="195" spans="1:14" s="20" customFormat="1" x14ac:dyDescent="0.25">
      <c r="A195" s="19" t="s">
        <v>173</v>
      </c>
      <c r="B195" s="19">
        <v>101</v>
      </c>
      <c r="C195" s="19">
        <v>150</v>
      </c>
      <c r="D195" s="19">
        <v>180</v>
      </c>
      <c r="E195" s="19">
        <v>3.41</v>
      </c>
      <c r="F195" s="19">
        <v>4.0599999999999996</v>
      </c>
      <c r="G195" s="19">
        <v>5.41</v>
      </c>
      <c r="H195" s="19">
        <v>5.7</v>
      </c>
      <c r="I195" s="19">
        <v>12.52</v>
      </c>
      <c r="J195" s="19">
        <v>15.02</v>
      </c>
      <c r="K195" s="19">
        <v>115.89</v>
      </c>
      <c r="L195" s="19">
        <v>139.06</v>
      </c>
      <c r="M195" s="19">
        <v>1.36</v>
      </c>
      <c r="N195" s="19">
        <v>1.63</v>
      </c>
    </row>
    <row r="196" spans="1:14" s="20" customFormat="1" x14ac:dyDescent="0.25">
      <c r="A196" s="19" t="s">
        <v>5</v>
      </c>
      <c r="B196" s="19">
        <v>413</v>
      </c>
      <c r="C196" s="21">
        <v>150</v>
      </c>
      <c r="D196" s="21">
        <v>200</v>
      </c>
      <c r="E196" s="19">
        <v>2.0299999999999998</v>
      </c>
      <c r="F196" s="19">
        <v>2.71</v>
      </c>
      <c r="G196" s="19">
        <v>2.3199999999999998</v>
      </c>
      <c r="H196" s="19">
        <v>3.1</v>
      </c>
      <c r="I196" s="19">
        <v>12.18</v>
      </c>
      <c r="J196" s="19">
        <v>16.239999999999998</v>
      </c>
      <c r="K196" s="19">
        <v>79.23</v>
      </c>
      <c r="L196" s="19">
        <v>105.65</v>
      </c>
      <c r="M196" s="19">
        <v>0.94</v>
      </c>
      <c r="N196" s="19">
        <v>1.26</v>
      </c>
    </row>
    <row r="197" spans="1:14" s="20" customFormat="1" x14ac:dyDescent="0.25">
      <c r="A197" s="19" t="s">
        <v>30</v>
      </c>
      <c r="B197" s="21">
        <v>2</v>
      </c>
      <c r="C197" s="26" t="s">
        <v>139</v>
      </c>
      <c r="D197" s="26" t="s">
        <v>140</v>
      </c>
      <c r="E197" s="19">
        <v>2.4700000000000002</v>
      </c>
      <c r="F197" s="19">
        <v>3.28</v>
      </c>
      <c r="G197" s="19">
        <v>3.5</v>
      </c>
      <c r="H197" s="19">
        <v>3.7</v>
      </c>
      <c r="I197" s="19">
        <v>24.29</v>
      </c>
      <c r="J197" s="19">
        <v>31.57</v>
      </c>
      <c r="K197" s="19">
        <v>128.12</v>
      </c>
      <c r="L197" s="19">
        <v>144.13</v>
      </c>
      <c r="M197" s="19">
        <v>7.0000000000000007E-2</v>
      </c>
      <c r="N197" s="19">
        <v>0.1</v>
      </c>
    </row>
    <row r="198" spans="1:14" x14ac:dyDescent="0.25">
      <c r="A198" s="11" t="s">
        <v>86</v>
      </c>
      <c r="B198" s="1"/>
      <c r="C198" s="1"/>
      <c r="D198" s="1"/>
      <c r="E198" s="1">
        <f t="shared" ref="E198:N198" si="40">E197+E196+E195</f>
        <v>7.91</v>
      </c>
      <c r="F198" s="1">
        <f t="shared" si="40"/>
        <v>10.050000000000001</v>
      </c>
      <c r="G198" s="1">
        <f t="shared" si="40"/>
        <v>11.23</v>
      </c>
      <c r="H198" s="1">
        <f t="shared" si="40"/>
        <v>12.5</v>
      </c>
      <c r="I198" s="1">
        <f t="shared" si="40"/>
        <v>48.989999999999995</v>
      </c>
      <c r="J198" s="1">
        <f t="shared" si="40"/>
        <v>62.83</v>
      </c>
      <c r="K198" s="1">
        <f t="shared" si="40"/>
        <v>323.24</v>
      </c>
      <c r="L198" s="1">
        <f t="shared" si="40"/>
        <v>388.84000000000003</v>
      </c>
      <c r="M198" s="1">
        <f t="shared" si="40"/>
        <v>2.37</v>
      </c>
      <c r="N198" s="1">
        <f t="shared" si="40"/>
        <v>2.99</v>
      </c>
    </row>
    <row r="199" spans="1:14" x14ac:dyDescent="0.25">
      <c r="A199" s="4" t="s">
        <v>7</v>
      </c>
      <c r="B199" s="1"/>
      <c r="C199" s="11"/>
      <c r="D199" s="11"/>
      <c r="E199" s="1"/>
      <c r="F199" s="1"/>
      <c r="G199" s="1"/>
      <c r="H199" s="1"/>
      <c r="I199" s="1"/>
      <c r="J199" s="1"/>
      <c r="K199" s="1"/>
      <c r="L199" s="1"/>
      <c r="M199" s="1"/>
      <c r="N199" s="1"/>
    </row>
    <row r="200" spans="1:14" s="20" customFormat="1" x14ac:dyDescent="0.25">
      <c r="A200" s="43" t="s">
        <v>209</v>
      </c>
      <c r="B200" s="19">
        <v>420</v>
      </c>
      <c r="C200" s="21">
        <v>120</v>
      </c>
      <c r="D200" s="21">
        <v>150</v>
      </c>
      <c r="E200" s="19">
        <v>3.12</v>
      </c>
      <c r="F200" s="19">
        <v>3.9</v>
      </c>
      <c r="G200" s="19">
        <v>2.69</v>
      </c>
      <c r="H200" s="19">
        <v>3.37</v>
      </c>
      <c r="I200" s="19">
        <v>4.53</v>
      </c>
      <c r="J200" s="19">
        <v>5.67</v>
      </c>
      <c r="K200" s="19">
        <v>52.72</v>
      </c>
      <c r="L200" s="19">
        <v>65.900000000000006</v>
      </c>
      <c r="M200" s="19">
        <v>0.3</v>
      </c>
      <c r="N200" s="19">
        <v>0.4</v>
      </c>
    </row>
    <row r="201" spans="1:14" s="20" customFormat="1" x14ac:dyDescent="0.25">
      <c r="A201" s="43" t="s">
        <v>207</v>
      </c>
      <c r="B201" s="19"/>
      <c r="C201" s="19">
        <v>85</v>
      </c>
      <c r="D201" s="19">
        <v>85</v>
      </c>
      <c r="E201" s="19">
        <v>1.2</v>
      </c>
      <c r="F201" s="19">
        <v>1.2</v>
      </c>
      <c r="G201" s="19">
        <v>0.12</v>
      </c>
      <c r="H201" s="19">
        <v>0.12</v>
      </c>
      <c r="I201" s="19">
        <v>5.18</v>
      </c>
      <c r="J201" s="19">
        <v>5.18</v>
      </c>
      <c r="K201" s="19">
        <v>21.77</v>
      </c>
      <c r="L201" s="19">
        <v>21.77</v>
      </c>
      <c r="M201" s="19">
        <v>0.1</v>
      </c>
      <c r="N201" s="19">
        <v>0.1</v>
      </c>
    </row>
    <row r="202" spans="1:14" x14ac:dyDescent="0.25">
      <c r="A202" s="11" t="s">
        <v>86</v>
      </c>
      <c r="B202" s="1"/>
      <c r="C202" s="1"/>
      <c r="D202" s="1"/>
      <c r="E202" s="1">
        <f t="shared" ref="E202:N202" si="41">E201+E200</f>
        <v>4.32</v>
      </c>
      <c r="F202" s="1">
        <f t="shared" si="41"/>
        <v>5.0999999999999996</v>
      </c>
      <c r="G202" s="1">
        <f t="shared" si="41"/>
        <v>2.81</v>
      </c>
      <c r="H202" s="1">
        <f t="shared" si="41"/>
        <v>3.49</v>
      </c>
      <c r="I202" s="1">
        <f t="shared" si="41"/>
        <v>9.7100000000000009</v>
      </c>
      <c r="J202" s="1">
        <f t="shared" si="41"/>
        <v>10.85</v>
      </c>
      <c r="K202" s="1">
        <f t="shared" si="41"/>
        <v>74.489999999999995</v>
      </c>
      <c r="L202" s="1">
        <f t="shared" si="41"/>
        <v>87.67</v>
      </c>
      <c r="M202" s="1">
        <f t="shared" si="41"/>
        <v>0.4</v>
      </c>
      <c r="N202" s="1">
        <f t="shared" si="41"/>
        <v>0.5</v>
      </c>
    </row>
    <row r="203" spans="1:14" x14ac:dyDescent="0.25">
      <c r="A203" s="4" t="s">
        <v>8</v>
      </c>
      <c r="B203" s="1"/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</row>
    <row r="204" spans="1:14" s="20" customFormat="1" x14ac:dyDescent="0.25">
      <c r="A204" s="19" t="s">
        <v>211</v>
      </c>
      <c r="B204" s="19">
        <v>15</v>
      </c>
      <c r="C204" s="19">
        <v>40</v>
      </c>
      <c r="D204" s="19">
        <v>60</v>
      </c>
      <c r="E204" s="19">
        <v>0.44</v>
      </c>
      <c r="F204" s="19">
        <v>0.67</v>
      </c>
      <c r="G204" s="19">
        <v>2.1800000000000002</v>
      </c>
      <c r="H204" s="19">
        <v>3.64</v>
      </c>
      <c r="I204" s="19">
        <v>4.6399999999999997</v>
      </c>
      <c r="J204" s="19">
        <v>7.35</v>
      </c>
      <c r="K204" s="19">
        <v>40.1</v>
      </c>
      <c r="L204" s="19">
        <v>64.95</v>
      </c>
      <c r="M204" s="19">
        <v>1.72</v>
      </c>
      <c r="N204" s="19">
        <v>2.61</v>
      </c>
    </row>
    <row r="205" spans="1:14" s="20" customFormat="1" x14ac:dyDescent="0.25">
      <c r="A205" s="27" t="s">
        <v>141</v>
      </c>
      <c r="B205" s="20">
        <v>73</v>
      </c>
      <c r="C205" s="21" t="s">
        <v>105</v>
      </c>
      <c r="D205" s="21" t="s">
        <v>181</v>
      </c>
      <c r="E205" s="19">
        <v>4.4800000000000004</v>
      </c>
      <c r="F205" s="19">
        <v>6.14</v>
      </c>
      <c r="G205" s="19">
        <v>7.09</v>
      </c>
      <c r="H205" s="19">
        <v>9.58</v>
      </c>
      <c r="I205" s="19">
        <v>6.82</v>
      </c>
      <c r="J205" s="19">
        <v>7.53</v>
      </c>
      <c r="K205" s="19">
        <v>109</v>
      </c>
      <c r="L205" s="19">
        <v>140.9</v>
      </c>
      <c r="M205" s="19">
        <v>21.86</v>
      </c>
      <c r="N205" s="19">
        <v>24.21</v>
      </c>
    </row>
    <row r="206" spans="1:14" s="20" customFormat="1" x14ac:dyDescent="0.25">
      <c r="A206" s="28" t="s">
        <v>96</v>
      </c>
      <c r="B206" s="19">
        <v>339</v>
      </c>
      <c r="C206" s="29">
        <v>100</v>
      </c>
      <c r="D206" s="21">
        <v>130</v>
      </c>
      <c r="E206" s="19">
        <v>2.2799999999999998</v>
      </c>
      <c r="F206" s="19">
        <v>2.96</v>
      </c>
      <c r="G206" s="19">
        <v>3.77</v>
      </c>
      <c r="H206" s="19">
        <v>4.72</v>
      </c>
      <c r="I206" s="19">
        <v>13.92</v>
      </c>
      <c r="J206" s="19">
        <v>18.09</v>
      </c>
      <c r="K206" s="19">
        <v>104.96</v>
      </c>
      <c r="L206" s="19">
        <v>128.30000000000001</v>
      </c>
      <c r="M206" s="19">
        <v>18.2</v>
      </c>
      <c r="N206" s="19">
        <v>21.87</v>
      </c>
    </row>
    <row r="207" spans="1:14" s="20" customFormat="1" x14ac:dyDescent="0.25">
      <c r="A207" s="36" t="s">
        <v>174</v>
      </c>
      <c r="B207" s="19">
        <v>272</v>
      </c>
      <c r="C207" s="29">
        <v>60</v>
      </c>
      <c r="D207" s="21">
        <v>75</v>
      </c>
      <c r="E207" s="19">
        <v>10</v>
      </c>
      <c r="F207" s="19">
        <v>12.5</v>
      </c>
      <c r="G207" s="19">
        <v>4.3</v>
      </c>
      <c r="H207" s="19">
        <v>5.0999999999999996</v>
      </c>
      <c r="I207" s="19">
        <v>6.95</v>
      </c>
      <c r="J207" s="19">
        <v>8.68</v>
      </c>
      <c r="K207" s="19">
        <v>91.51</v>
      </c>
      <c r="L207" s="19">
        <v>114.38</v>
      </c>
      <c r="M207" s="19">
        <v>2.04</v>
      </c>
      <c r="N207" s="19">
        <v>2.5</v>
      </c>
    </row>
    <row r="208" spans="1:14" s="20" customFormat="1" x14ac:dyDescent="0.25">
      <c r="A208" s="19" t="s">
        <v>102</v>
      </c>
      <c r="B208" s="21"/>
      <c r="C208" s="21">
        <v>30</v>
      </c>
      <c r="D208" s="21">
        <v>50</v>
      </c>
      <c r="E208" s="19">
        <v>1.91</v>
      </c>
      <c r="F208" s="19">
        <v>3.19</v>
      </c>
      <c r="G208" s="19">
        <v>0.24</v>
      </c>
      <c r="H208" s="19">
        <v>0.4</v>
      </c>
      <c r="I208" s="19">
        <v>12.43</v>
      </c>
      <c r="J208" s="19">
        <v>20.71</v>
      </c>
      <c r="K208" s="19">
        <v>52.61</v>
      </c>
      <c r="L208" s="19">
        <v>87.68</v>
      </c>
      <c r="M208" s="19">
        <v>0</v>
      </c>
      <c r="N208" s="19">
        <v>0</v>
      </c>
    </row>
    <row r="209" spans="1:14" s="20" customFormat="1" x14ac:dyDescent="0.25">
      <c r="A209" s="19" t="s">
        <v>57</v>
      </c>
      <c r="B209" s="19">
        <v>390</v>
      </c>
      <c r="C209" s="21">
        <v>120</v>
      </c>
      <c r="D209" s="21">
        <v>150</v>
      </c>
      <c r="E209" s="19">
        <v>0.17</v>
      </c>
      <c r="F209" s="19">
        <v>0.21</v>
      </c>
      <c r="G209" s="19">
        <v>0.05</v>
      </c>
      <c r="H209" s="19">
        <v>0.06</v>
      </c>
      <c r="I209" s="19">
        <v>15.13</v>
      </c>
      <c r="J209" s="19">
        <v>18.920000000000002</v>
      </c>
      <c r="K209" s="19">
        <v>51.7</v>
      </c>
      <c r="L209" s="19">
        <v>64.62</v>
      </c>
      <c r="M209" s="19">
        <v>1.76</v>
      </c>
      <c r="N209" s="19">
        <v>2.21</v>
      </c>
    </row>
    <row r="210" spans="1:14" x14ac:dyDescent="0.25">
      <c r="A210" s="11" t="s">
        <v>86</v>
      </c>
      <c r="B210" s="1"/>
      <c r="C210" s="1"/>
      <c r="D210" s="1"/>
      <c r="E210" s="1">
        <f t="shared" ref="E210:N210" si="42">E209+E208+E207+E206+E205+E204</f>
        <v>19.28</v>
      </c>
      <c r="F210" s="1">
        <f t="shared" si="42"/>
        <v>25.67</v>
      </c>
      <c r="G210" s="1">
        <f t="shared" si="42"/>
        <v>17.63</v>
      </c>
      <c r="H210" s="1">
        <f t="shared" si="42"/>
        <v>23.5</v>
      </c>
      <c r="I210" s="1">
        <f t="shared" si="42"/>
        <v>59.890000000000008</v>
      </c>
      <c r="J210" s="1">
        <f t="shared" si="42"/>
        <v>81.28</v>
      </c>
      <c r="K210" s="1">
        <f t="shared" si="42"/>
        <v>449.88</v>
      </c>
      <c r="L210" s="1">
        <f t="shared" si="42"/>
        <v>600.83000000000004</v>
      </c>
      <c r="M210" s="1">
        <f t="shared" si="42"/>
        <v>45.58</v>
      </c>
      <c r="N210" s="1">
        <f t="shared" si="42"/>
        <v>53.400000000000006</v>
      </c>
    </row>
    <row r="211" spans="1:14" x14ac:dyDescent="0.25">
      <c r="A211" s="4" t="s">
        <v>10</v>
      </c>
      <c r="B211" s="1"/>
      <c r="C211" s="1"/>
      <c r="D211" s="1"/>
      <c r="E211" s="1"/>
      <c r="F211" s="1"/>
      <c r="G211" s="1"/>
      <c r="H211" s="1"/>
      <c r="I211" s="1"/>
      <c r="J211" s="1"/>
      <c r="K211" s="1"/>
      <c r="L211" s="1"/>
      <c r="M211" s="1"/>
      <c r="N211" s="1"/>
    </row>
    <row r="212" spans="1:14" s="20" customFormat="1" x14ac:dyDescent="0.25">
      <c r="A212" s="19" t="s">
        <v>150</v>
      </c>
      <c r="B212" s="21">
        <v>432</v>
      </c>
      <c r="C212" s="21" t="s">
        <v>161</v>
      </c>
      <c r="D212" s="21" t="s">
        <v>151</v>
      </c>
      <c r="E212" s="19">
        <v>5.4</v>
      </c>
      <c r="F212" s="19">
        <v>8.1</v>
      </c>
      <c r="G212" s="19">
        <v>4.95</v>
      </c>
      <c r="H212" s="19">
        <v>7.43</v>
      </c>
      <c r="I212" s="19">
        <v>39.26</v>
      </c>
      <c r="J212" s="19">
        <v>54.4</v>
      </c>
      <c r="K212" s="19">
        <v>240.8</v>
      </c>
      <c r="L212" s="19">
        <v>289.58</v>
      </c>
      <c r="M212" s="19">
        <v>0.44</v>
      </c>
      <c r="N212" s="19">
        <v>0.66</v>
      </c>
    </row>
    <row r="213" spans="1:14" s="20" customFormat="1" x14ac:dyDescent="0.25">
      <c r="A213" s="19" t="s">
        <v>59</v>
      </c>
      <c r="B213" s="21">
        <v>411</v>
      </c>
      <c r="C213" s="21">
        <v>150</v>
      </c>
      <c r="D213" s="21">
        <v>200</v>
      </c>
      <c r="E213" s="19">
        <v>0.01</v>
      </c>
      <c r="F213" s="19">
        <v>0.01</v>
      </c>
      <c r="G213" s="19">
        <v>0</v>
      </c>
      <c r="H213" s="19">
        <v>0</v>
      </c>
      <c r="I213" s="19">
        <v>0.02</v>
      </c>
      <c r="J213" s="19">
        <v>0.03</v>
      </c>
      <c r="K213" s="19">
        <v>0.06</v>
      </c>
      <c r="L213" s="19">
        <v>0.09</v>
      </c>
      <c r="M213" s="19">
        <v>0.04</v>
      </c>
      <c r="N213" s="19">
        <v>0.05</v>
      </c>
    </row>
    <row r="214" spans="1:14" x14ac:dyDescent="0.25">
      <c r="A214" s="11" t="s">
        <v>86</v>
      </c>
      <c r="B214" s="1"/>
      <c r="C214" s="1"/>
      <c r="D214" s="1"/>
      <c r="E214" s="1">
        <f t="shared" ref="E214:N214" si="43">E213+E212</f>
        <v>5.41</v>
      </c>
      <c r="F214" s="1">
        <f t="shared" si="43"/>
        <v>8.11</v>
      </c>
      <c r="G214" s="1">
        <f t="shared" si="43"/>
        <v>4.95</v>
      </c>
      <c r="H214" s="1">
        <f t="shared" si="43"/>
        <v>7.43</v>
      </c>
      <c r="I214" s="1">
        <f t="shared" si="43"/>
        <v>39.28</v>
      </c>
      <c r="J214" s="1">
        <f t="shared" si="43"/>
        <v>54.43</v>
      </c>
      <c r="K214" s="1">
        <f t="shared" si="43"/>
        <v>240.86</v>
      </c>
      <c r="L214" s="1">
        <f t="shared" si="43"/>
        <v>289.66999999999996</v>
      </c>
      <c r="M214" s="1">
        <f t="shared" si="43"/>
        <v>0.48</v>
      </c>
      <c r="N214" s="1">
        <f t="shared" si="43"/>
        <v>0.71000000000000008</v>
      </c>
    </row>
    <row r="215" spans="1:14" x14ac:dyDescent="0.25">
      <c r="A215" s="2" t="s">
        <v>109</v>
      </c>
      <c r="B215" s="2"/>
      <c r="C215" s="2"/>
      <c r="D215" s="2"/>
      <c r="E215" s="2">
        <f t="shared" ref="E215:N215" si="44">E214+E210+E202+E198</f>
        <v>36.92</v>
      </c>
      <c r="F215" s="2">
        <f t="shared" si="44"/>
        <v>48.930000000000007</v>
      </c>
      <c r="G215" s="2">
        <f t="shared" si="44"/>
        <v>36.619999999999997</v>
      </c>
      <c r="H215" s="2">
        <f t="shared" si="44"/>
        <v>46.92</v>
      </c>
      <c r="I215" s="2">
        <f t="shared" si="44"/>
        <v>157.87</v>
      </c>
      <c r="J215" s="2">
        <f t="shared" si="44"/>
        <v>209.39</v>
      </c>
      <c r="K215" s="2">
        <f t="shared" si="44"/>
        <v>1088.47</v>
      </c>
      <c r="L215" s="2">
        <f t="shared" si="44"/>
        <v>1367.01</v>
      </c>
      <c r="M215" s="2">
        <f t="shared" si="44"/>
        <v>48.829999999999991</v>
      </c>
      <c r="N215" s="2">
        <f t="shared" si="44"/>
        <v>57.600000000000009</v>
      </c>
    </row>
    <row r="216" spans="1:14" x14ac:dyDescent="0.25">
      <c r="A216" s="4" t="s">
        <v>201</v>
      </c>
      <c r="B216" s="1"/>
      <c r="C216" s="1"/>
      <c r="D216" s="1"/>
      <c r="E216" s="1"/>
      <c r="F216" s="1"/>
      <c r="G216" s="1"/>
      <c r="H216" s="1"/>
      <c r="I216" s="1"/>
      <c r="J216" s="1"/>
      <c r="K216" s="1"/>
      <c r="L216" s="1"/>
      <c r="M216" s="1"/>
      <c r="N216" s="1"/>
    </row>
    <row r="217" spans="1:14" x14ac:dyDescent="0.25">
      <c r="A217" s="4" t="s">
        <v>0</v>
      </c>
      <c r="B217" s="1"/>
      <c r="C217" s="1"/>
      <c r="D217" s="1"/>
      <c r="E217" s="1"/>
      <c r="F217" s="1"/>
      <c r="G217" s="1"/>
      <c r="H217" s="1"/>
      <c r="I217" s="1"/>
      <c r="J217" s="1"/>
      <c r="K217" s="1"/>
      <c r="L217" s="1"/>
      <c r="M217" s="1"/>
      <c r="N217" s="1"/>
    </row>
    <row r="218" spans="1:14" s="20" customFormat="1" x14ac:dyDescent="0.25">
      <c r="A218" s="31" t="s">
        <v>175</v>
      </c>
      <c r="B218" s="32">
        <v>199</v>
      </c>
      <c r="C218" s="21" t="s">
        <v>136</v>
      </c>
      <c r="D218" s="21" t="s">
        <v>137</v>
      </c>
      <c r="E218" s="19">
        <v>4.17</v>
      </c>
      <c r="F218" s="19">
        <v>5.3</v>
      </c>
      <c r="G218" s="19">
        <v>6.98</v>
      </c>
      <c r="H218" s="19">
        <v>9.3699999999999992</v>
      </c>
      <c r="I218" s="19">
        <v>20.22</v>
      </c>
      <c r="J218" s="19">
        <v>24.26</v>
      </c>
      <c r="K218" s="19">
        <v>145.16999999999999</v>
      </c>
      <c r="L218" s="19">
        <v>189</v>
      </c>
      <c r="M218" s="19">
        <v>1.45</v>
      </c>
      <c r="N218" s="19">
        <v>1.89</v>
      </c>
    </row>
    <row r="219" spans="1:14" s="20" customFormat="1" x14ac:dyDescent="0.25">
      <c r="A219" s="19" t="s">
        <v>12</v>
      </c>
      <c r="B219" s="21">
        <v>416</v>
      </c>
      <c r="C219" s="21">
        <v>150</v>
      </c>
      <c r="D219" s="21">
        <v>200</v>
      </c>
      <c r="E219" s="19">
        <v>3.06</v>
      </c>
      <c r="F219" s="19">
        <v>4.08</v>
      </c>
      <c r="G219" s="19">
        <v>2.96</v>
      </c>
      <c r="H219" s="19">
        <v>3.94</v>
      </c>
      <c r="I219" s="19">
        <v>12.47</v>
      </c>
      <c r="J219" s="19">
        <v>16.600000000000001</v>
      </c>
      <c r="K219" s="19">
        <v>87.6</v>
      </c>
      <c r="L219" s="19">
        <v>116.8</v>
      </c>
      <c r="M219" s="19">
        <v>1.07</v>
      </c>
      <c r="N219" s="19">
        <v>1.42</v>
      </c>
    </row>
    <row r="220" spans="1:14" s="20" customFormat="1" x14ac:dyDescent="0.25">
      <c r="A220" s="19" t="s">
        <v>29</v>
      </c>
      <c r="B220" s="21">
        <v>1</v>
      </c>
      <c r="C220" s="26" t="s">
        <v>85</v>
      </c>
      <c r="D220" s="45" t="s">
        <v>163</v>
      </c>
      <c r="E220" s="19">
        <v>2.91</v>
      </c>
      <c r="F220" s="19">
        <v>3.62</v>
      </c>
      <c r="G220" s="19">
        <v>5.88</v>
      </c>
      <c r="H220" s="19">
        <v>5.97</v>
      </c>
      <c r="I220" s="19">
        <v>17.43</v>
      </c>
      <c r="J220" s="19">
        <v>21.8</v>
      </c>
      <c r="K220" s="19">
        <v>143</v>
      </c>
      <c r="L220" s="19">
        <v>164.33</v>
      </c>
      <c r="M220" s="19">
        <v>0</v>
      </c>
      <c r="N220" s="19">
        <v>0</v>
      </c>
    </row>
    <row r="221" spans="1:14" x14ac:dyDescent="0.25">
      <c r="A221" s="11" t="s">
        <v>86</v>
      </c>
      <c r="B221" s="1"/>
      <c r="C221" s="11"/>
      <c r="D221" s="1"/>
      <c r="E221" s="1">
        <f t="shared" ref="E221:N221" si="45">E220+E219+E218</f>
        <v>10.14</v>
      </c>
      <c r="F221" s="1">
        <f t="shared" si="45"/>
        <v>13</v>
      </c>
      <c r="G221" s="1">
        <f t="shared" si="45"/>
        <v>15.82</v>
      </c>
      <c r="H221" s="1">
        <f t="shared" si="45"/>
        <v>19.28</v>
      </c>
      <c r="I221" s="1">
        <f t="shared" si="45"/>
        <v>50.12</v>
      </c>
      <c r="J221" s="1">
        <f t="shared" si="45"/>
        <v>62.660000000000011</v>
      </c>
      <c r="K221" s="1">
        <f t="shared" si="45"/>
        <v>375.77</v>
      </c>
      <c r="L221" s="1">
        <f t="shared" si="45"/>
        <v>470.13</v>
      </c>
      <c r="M221" s="1">
        <f t="shared" si="45"/>
        <v>2.52</v>
      </c>
      <c r="N221" s="1">
        <f t="shared" si="45"/>
        <v>3.3099999999999996</v>
      </c>
    </row>
    <row r="222" spans="1:14" x14ac:dyDescent="0.25">
      <c r="A222" s="4" t="s">
        <v>7</v>
      </c>
      <c r="B222" s="1"/>
      <c r="C222" s="11"/>
      <c r="D222" s="1"/>
      <c r="E222" s="1"/>
      <c r="F222" s="1"/>
      <c r="G222" s="1"/>
      <c r="H222" s="1"/>
      <c r="I222" s="1"/>
      <c r="J222" s="1"/>
      <c r="K222" s="1"/>
      <c r="L222" s="1"/>
      <c r="M222" s="1"/>
      <c r="N222" s="1"/>
    </row>
    <row r="223" spans="1:14" s="20" customFormat="1" x14ac:dyDescent="0.25">
      <c r="A223" s="43" t="s">
        <v>208</v>
      </c>
      <c r="B223" s="21">
        <v>418</v>
      </c>
      <c r="C223" s="21">
        <v>150</v>
      </c>
      <c r="D223" s="21">
        <v>150</v>
      </c>
      <c r="E223" s="19">
        <v>0.75</v>
      </c>
      <c r="F223" s="19">
        <v>0.75</v>
      </c>
      <c r="G223" s="19">
        <v>0</v>
      </c>
      <c r="H223" s="19">
        <v>0</v>
      </c>
      <c r="I223" s="19">
        <v>8.99</v>
      </c>
      <c r="J223" s="19">
        <v>8.99</v>
      </c>
      <c r="K223" s="19">
        <v>61.56</v>
      </c>
      <c r="L223" s="19">
        <v>61.56</v>
      </c>
      <c r="M223" s="19">
        <v>3.24</v>
      </c>
      <c r="N223" s="19">
        <v>3.24</v>
      </c>
    </row>
    <row r="224" spans="1:14" s="20" customFormat="1" x14ac:dyDescent="0.25">
      <c r="A224" s="43" t="s">
        <v>207</v>
      </c>
      <c r="B224" s="19"/>
      <c r="C224" s="21">
        <v>85</v>
      </c>
      <c r="D224" s="21">
        <v>85</v>
      </c>
      <c r="E224" s="19">
        <v>0.3</v>
      </c>
      <c r="F224" s="19">
        <v>0.3</v>
      </c>
      <c r="G224" s="19">
        <v>0.11</v>
      </c>
      <c r="H224" s="19">
        <v>0.11</v>
      </c>
      <c r="I224" s="19">
        <v>10.31</v>
      </c>
      <c r="J224" s="19">
        <v>10.31</v>
      </c>
      <c r="K224" s="19">
        <v>48.45</v>
      </c>
      <c r="L224" s="19">
        <v>48.45</v>
      </c>
      <c r="M224" s="19">
        <v>4.2</v>
      </c>
      <c r="N224" s="19">
        <v>4.2</v>
      </c>
    </row>
    <row r="225" spans="1:14" x14ac:dyDescent="0.25">
      <c r="A225" s="11" t="s">
        <v>86</v>
      </c>
      <c r="B225" s="1"/>
      <c r="C225" s="11"/>
      <c r="D225" s="1"/>
      <c r="E225" s="1">
        <f>E224+E223</f>
        <v>1.05</v>
      </c>
      <c r="F225" s="1">
        <f t="shared" ref="F225:N225" si="46">F224+F223</f>
        <v>1.05</v>
      </c>
      <c r="G225" s="1">
        <f t="shared" si="46"/>
        <v>0.11</v>
      </c>
      <c r="H225" s="1">
        <f t="shared" si="46"/>
        <v>0.11</v>
      </c>
      <c r="I225" s="1">
        <f t="shared" si="46"/>
        <v>19.3</v>
      </c>
      <c r="J225" s="1">
        <f t="shared" si="46"/>
        <v>19.3</v>
      </c>
      <c r="K225" s="1">
        <f t="shared" si="46"/>
        <v>110.01</v>
      </c>
      <c r="L225" s="1">
        <f t="shared" si="46"/>
        <v>110.01</v>
      </c>
      <c r="M225" s="1">
        <f t="shared" si="46"/>
        <v>7.44</v>
      </c>
      <c r="N225" s="1">
        <f t="shared" si="46"/>
        <v>7.44</v>
      </c>
    </row>
    <row r="226" spans="1:14" x14ac:dyDescent="0.25">
      <c r="A226" s="4" t="s">
        <v>8</v>
      </c>
      <c r="B226" s="1"/>
      <c r="C226" s="11"/>
      <c r="D226" s="1"/>
      <c r="E226" s="1"/>
      <c r="F226" s="1"/>
      <c r="G226" s="1"/>
      <c r="H226" s="1"/>
      <c r="I226" s="1"/>
      <c r="J226" s="1"/>
      <c r="K226" s="1"/>
      <c r="L226" s="1"/>
      <c r="M226" s="1"/>
      <c r="N226" s="1"/>
    </row>
    <row r="227" spans="1:14" s="20" customFormat="1" x14ac:dyDescent="0.25">
      <c r="A227" s="19" t="s">
        <v>213</v>
      </c>
      <c r="B227" s="19">
        <v>21</v>
      </c>
      <c r="C227" s="21">
        <v>40</v>
      </c>
      <c r="D227" s="19">
        <v>60</v>
      </c>
      <c r="E227" s="19">
        <v>0.56999999999999995</v>
      </c>
      <c r="F227" s="19">
        <v>0.86</v>
      </c>
      <c r="G227" s="19">
        <v>1.81</v>
      </c>
      <c r="H227" s="19">
        <v>2.74</v>
      </c>
      <c r="I227" s="19">
        <v>3.86</v>
      </c>
      <c r="J227" s="19">
        <v>5.23</v>
      </c>
      <c r="K227" s="19">
        <v>37.54</v>
      </c>
      <c r="L227" s="19">
        <v>49.18</v>
      </c>
      <c r="M227" s="19">
        <v>13.21</v>
      </c>
      <c r="N227" s="19">
        <v>19.8</v>
      </c>
    </row>
    <row r="228" spans="1:14" s="20" customFormat="1" x14ac:dyDescent="0.25">
      <c r="A228" s="27" t="s">
        <v>155</v>
      </c>
      <c r="B228" s="20">
        <v>87</v>
      </c>
      <c r="C228" s="21" t="s">
        <v>157</v>
      </c>
      <c r="D228" s="21" t="s">
        <v>183</v>
      </c>
      <c r="E228" s="19">
        <v>5.48</v>
      </c>
      <c r="F228" s="19">
        <v>6.11</v>
      </c>
      <c r="G228" s="19">
        <v>4.87</v>
      </c>
      <c r="H228" s="19">
        <v>8.24</v>
      </c>
      <c r="I228" s="19">
        <v>11.87</v>
      </c>
      <c r="J228" s="19">
        <v>17.100000000000001</v>
      </c>
      <c r="K228" s="19">
        <v>117.31</v>
      </c>
      <c r="L228" s="19">
        <v>130.88999999999999</v>
      </c>
      <c r="M228" s="19">
        <v>6.8</v>
      </c>
      <c r="N228" s="19">
        <v>9.1</v>
      </c>
    </row>
    <row r="229" spans="1:14" s="20" customFormat="1" x14ac:dyDescent="0.25">
      <c r="A229" s="37" t="s">
        <v>65</v>
      </c>
      <c r="B229" s="30">
        <v>321</v>
      </c>
      <c r="C229" s="35">
        <v>160</v>
      </c>
      <c r="D229" s="38">
        <v>190</v>
      </c>
      <c r="E229" s="30">
        <v>11.33</v>
      </c>
      <c r="F229" s="30">
        <v>13.46</v>
      </c>
      <c r="G229" s="30">
        <v>7.92</v>
      </c>
      <c r="H229" s="30">
        <v>9.4</v>
      </c>
      <c r="I229" s="30">
        <v>25.8</v>
      </c>
      <c r="J229" s="30">
        <v>30.69</v>
      </c>
      <c r="K229" s="30">
        <v>244.15</v>
      </c>
      <c r="L229" s="30">
        <v>279</v>
      </c>
      <c r="M229" s="30">
        <v>0.82</v>
      </c>
      <c r="N229" s="30">
        <v>0.99</v>
      </c>
    </row>
    <row r="230" spans="1:14" s="20" customFormat="1" x14ac:dyDescent="0.25">
      <c r="A230" s="19" t="s">
        <v>102</v>
      </c>
      <c r="B230" s="21"/>
      <c r="C230" s="21">
        <v>30</v>
      </c>
      <c r="D230" s="21">
        <v>50</v>
      </c>
      <c r="E230" s="19">
        <v>1.91</v>
      </c>
      <c r="F230" s="19">
        <v>3.19</v>
      </c>
      <c r="G230" s="19">
        <v>0.24</v>
      </c>
      <c r="H230" s="19">
        <v>0.4</v>
      </c>
      <c r="I230" s="19">
        <v>12.43</v>
      </c>
      <c r="J230" s="19">
        <v>20.71</v>
      </c>
      <c r="K230" s="19">
        <v>52.61</v>
      </c>
      <c r="L230" s="19">
        <v>87.68</v>
      </c>
      <c r="M230" s="19">
        <v>0</v>
      </c>
      <c r="N230" s="19">
        <v>0</v>
      </c>
    </row>
    <row r="231" spans="1:14" s="20" customFormat="1" x14ac:dyDescent="0.25">
      <c r="A231" s="19" t="s">
        <v>103</v>
      </c>
      <c r="B231" s="19">
        <v>390</v>
      </c>
      <c r="C231" s="21">
        <v>120</v>
      </c>
      <c r="D231" s="19">
        <v>150</v>
      </c>
      <c r="E231" s="19">
        <v>0.03</v>
      </c>
      <c r="F231" s="19">
        <v>0.04</v>
      </c>
      <c r="G231" s="19">
        <v>0</v>
      </c>
      <c r="H231" s="19">
        <v>0</v>
      </c>
      <c r="I231" s="19">
        <v>10.19</v>
      </c>
      <c r="J231" s="19">
        <v>12.74</v>
      </c>
      <c r="K231" s="19">
        <v>41</v>
      </c>
      <c r="L231" s="19">
        <v>51.11</v>
      </c>
      <c r="M231" s="19">
        <v>0.02</v>
      </c>
      <c r="N231" s="19">
        <v>0.03</v>
      </c>
    </row>
    <row r="232" spans="1:14" x14ac:dyDescent="0.25">
      <c r="A232" s="11" t="s">
        <v>86</v>
      </c>
      <c r="B232" s="1"/>
      <c r="C232" s="11"/>
      <c r="D232" s="1"/>
      <c r="E232" s="1">
        <f t="shared" ref="E232:N232" si="47">E231+E230+E229+E228+E227</f>
        <v>19.32</v>
      </c>
      <c r="F232" s="1">
        <f t="shared" si="47"/>
        <v>23.66</v>
      </c>
      <c r="G232" s="1">
        <f t="shared" si="47"/>
        <v>14.840000000000002</v>
      </c>
      <c r="H232" s="1">
        <f t="shared" si="47"/>
        <v>20.78</v>
      </c>
      <c r="I232" s="1">
        <f t="shared" si="47"/>
        <v>64.150000000000006</v>
      </c>
      <c r="J232" s="1">
        <f t="shared" si="47"/>
        <v>86.470000000000013</v>
      </c>
      <c r="K232" s="1">
        <f t="shared" si="47"/>
        <v>492.61</v>
      </c>
      <c r="L232" s="1">
        <f t="shared" si="47"/>
        <v>597.86</v>
      </c>
      <c r="M232" s="1">
        <f t="shared" si="47"/>
        <v>20.85</v>
      </c>
      <c r="N232" s="1">
        <f t="shared" si="47"/>
        <v>29.92</v>
      </c>
    </row>
    <row r="233" spans="1:14" x14ac:dyDescent="0.25">
      <c r="A233" s="4" t="s">
        <v>10</v>
      </c>
      <c r="B233" s="1"/>
      <c r="C233" s="11"/>
      <c r="D233" s="1"/>
      <c r="E233" s="1"/>
      <c r="F233" s="1"/>
      <c r="G233" s="1"/>
      <c r="H233" s="1"/>
      <c r="I233" s="1"/>
      <c r="J233" s="1"/>
      <c r="K233" s="1"/>
      <c r="L233" s="1"/>
      <c r="M233" s="1"/>
      <c r="N233" s="1"/>
    </row>
    <row r="234" spans="1:14" s="20" customFormat="1" x14ac:dyDescent="0.25">
      <c r="A234" s="43" t="s">
        <v>13</v>
      </c>
      <c r="B234" s="21"/>
      <c r="C234" s="21">
        <v>25</v>
      </c>
      <c r="D234" s="21">
        <v>50</v>
      </c>
      <c r="E234" s="19">
        <v>0.64</v>
      </c>
      <c r="F234" s="19">
        <v>1.29</v>
      </c>
      <c r="G234" s="19">
        <v>0.56000000000000005</v>
      </c>
      <c r="H234" s="19">
        <v>1.1299999999999999</v>
      </c>
      <c r="I234" s="19">
        <v>14.24</v>
      </c>
      <c r="J234" s="19">
        <v>28.48</v>
      </c>
      <c r="K234" s="19">
        <v>69.260000000000005</v>
      </c>
      <c r="L234" s="19">
        <v>138.52000000000001</v>
      </c>
      <c r="M234" s="19">
        <v>0.13</v>
      </c>
      <c r="N234" s="19">
        <v>0.26</v>
      </c>
    </row>
    <row r="235" spans="1:14" s="20" customFormat="1" x14ac:dyDescent="0.25">
      <c r="A235" s="43" t="s">
        <v>210</v>
      </c>
      <c r="B235" s="19">
        <v>420</v>
      </c>
      <c r="C235" s="21">
        <v>200</v>
      </c>
      <c r="D235" s="19">
        <v>200</v>
      </c>
      <c r="E235" s="19">
        <v>5.2</v>
      </c>
      <c r="F235" s="19">
        <v>5.2</v>
      </c>
      <c r="G235" s="19">
        <v>5</v>
      </c>
      <c r="H235" s="19">
        <v>5</v>
      </c>
      <c r="I235" s="19">
        <v>8</v>
      </c>
      <c r="J235" s="19">
        <v>8</v>
      </c>
      <c r="K235" s="19">
        <v>88.2</v>
      </c>
      <c r="L235" s="19">
        <v>88.2</v>
      </c>
      <c r="M235" s="19">
        <v>0</v>
      </c>
      <c r="N235" s="19">
        <v>0</v>
      </c>
    </row>
    <row r="236" spans="1:14" x14ac:dyDescent="0.25">
      <c r="A236" s="11" t="s">
        <v>86</v>
      </c>
      <c r="B236" s="1"/>
      <c r="C236" s="11"/>
      <c r="D236" s="1"/>
      <c r="E236" s="1">
        <f t="shared" ref="E236:N236" si="48">E235+E234</f>
        <v>5.84</v>
      </c>
      <c r="F236" s="1">
        <f t="shared" si="48"/>
        <v>6.49</v>
      </c>
      <c r="G236" s="1">
        <f t="shared" si="48"/>
        <v>5.5600000000000005</v>
      </c>
      <c r="H236" s="1">
        <f t="shared" si="48"/>
        <v>6.13</v>
      </c>
      <c r="I236" s="1">
        <f t="shared" si="48"/>
        <v>22.240000000000002</v>
      </c>
      <c r="J236" s="1">
        <f t="shared" si="48"/>
        <v>36.480000000000004</v>
      </c>
      <c r="K236" s="1">
        <f t="shared" si="48"/>
        <v>157.46</v>
      </c>
      <c r="L236" s="1">
        <f t="shared" si="48"/>
        <v>226.72000000000003</v>
      </c>
      <c r="M236" s="1">
        <f t="shared" si="48"/>
        <v>0.13</v>
      </c>
      <c r="N236" s="1">
        <f t="shared" si="48"/>
        <v>0.26</v>
      </c>
    </row>
    <row r="237" spans="1:14" x14ac:dyDescent="0.25">
      <c r="A237" s="2" t="s">
        <v>109</v>
      </c>
      <c r="B237" s="2"/>
      <c r="C237" s="12"/>
      <c r="D237" s="2"/>
      <c r="E237" s="2">
        <f t="shared" ref="E237:N237" si="49">E236+E232+E225+E221</f>
        <v>36.35</v>
      </c>
      <c r="F237" s="2">
        <f t="shared" si="49"/>
        <v>44.2</v>
      </c>
      <c r="G237" s="2">
        <f t="shared" si="49"/>
        <v>36.33</v>
      </c>
      <c r="H237" s="2">
        <f t="shared" si="49"/>
        <v>46.3</v>
      </c>
      <c r="I237" s="2">
        <f t="shared" si="49"/>
        <v>155.81</v>
      </c>
      <c r="J237" s="2">
        <f t="shared" si="49"/>
        <v>204.91000000000003</v>
      </c>
      <c r="K237" s="2">
        <f t="shared" si="49"/>
        <v>1135.8499999999999</v>
      </c>
      <c r="L237" s="2">
        <f t="shared" si="49"/>
        <v>1404.72</v>
      </c>
      <c r="M237" s="2">
        <f t="shared" si="49"/>
        <v>30.94</v>
      </c>
      <c r="N237" s="2">
        <f t="shared" si="49"/>
        <v>40.930000000000007</v>
      </c>
    </row>
  </sheetData>
  <mergeCells count="6">
    <mergeCell ref="M7:N7"/>
    <mergeCell ref="C7:D7"/>
    <mergeCell ref="E7:F7"/>
    <mergeCell ref="G7:H7"/>
    <mergeCell ref="I7:J7"/>
    <mergeCell ref="K7:L7"/>
  </mergeCells>
  <pageMargins left="0.7" right="0.7" top="0.75" bottom="0.75" header="0.3" footer="0.3"/>
  <pageSetup paperSize="9" scale="73" fitToHeight="0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E46"/>
  <sheetViews>
    <sheetView topLeftCell="A25" zoomScale="82" zoomScaleNormal="82" workbookViewId="0">
      <selection activeCell="G3" sqref="G3"/>
    </sheetView>
  </sheetViews>
  <sheetFormatPr defaultRowHeight="15" customHeight="1" x14ac:dyDescent="0.25"/>
  <cols>
    <col min="1" max="1" width="45.5703125" customWidth="1"/>
    <col min="2" max="2" width="42.42578125" customWidth="1"/>
    <col min="3" max="3" width="44.42578125" customWidth="1"/>
    <col min="4" max="4" width="43.7109375" customWidth="1"/>
    <col min="5" max="5" width="42.28515625" customWidth="1"/>
  </cols>
  <sheetData>
    <row r="1" spans="1:5" ht="60.75" customHeight="1" x14ac:dyDescent="0.25">
      <c r="D1" s="51" t="s">
        <v>231</v>
      </c>
      <c r="E1" s="52"/>
    </row>
    <row r="2" spans="1:5" s="3" customFormat="1" ht="15" customHeight="1" x14ac:dyDescent="0.25">
      <c r="A2" s="2" t="s">
        <v>19</v>
      </c>
      <c r="B2" s="2" t="s">
        <v>20</v>
      </c>
      <c r="C2" s="2" t="s">
        <v>21</v>
      </c>
      <c r="D2" s="2" t="s">
        <v>22</v>
      </c>
      <c r="E2" s="2" t="s">
        <v>23</v>
      </c>
    </row>
    <row r="3" spans="1:5" s="5" customFormat="1" ht="15" customHeight="1" x14ac:dyDescent="0.25">
      <c r="A3" s="4" t="s">
        <v>0</v>
      </c>
      <c r="B3" s="4" t="s">
        <v>0</v>
      </c>
      <c r="C3" s="4" t="s">
        <v>0</v>
      </c>
      <c r="D3" s="4" t="s">
        <v>0</v>
      </c>
      <c r="E3" s="4" t="s">
        <v>0</v>
      </c>
    </row>
    <row r="4" spans="1:5" s="7" customFormat="1" ht="30" customHeight="1" x14ac:dyDescent="0.25">
      <c r="A4" s="6" t="s">
        <v>34</v>
      </c>
      <c r="B4" s="6" t="s">
        <v>1</v>
      </c>
      <c r="C4" s="50" t="s">
        <v>2</v>
      </c>
      <c r="D4" s="6" t="s">
        <v>3</v>
      </c>
      <c r="E4" s="6" t="s">
        <v>37</v>
      </c>
    </row>
    <row r="5" spans="1:5" ht="15" customHeight="1" x14ac:dyDescent="0.25">
      <c r="A5" s="1" t="s">
        <v>12</v>
      </c>
      <c r="B5" s="1" t="s">
        <v>33</v>
      </c>
      <c r="C5" s="1" t="s">
        <v>5</v>
      </c>
      <c r="D5" s="1" t="s">
        <v>12</v>
      </c>
      <c r="E5" s="1" t="s">
        <v>33</v>
      </c>
    </row>
    <row r="6" spans="1:5" ht="15" customHeight="1" x14ac:dyDescent="0.25">
      <c r="A6" s="1" t="s">
        <v>29</v>
      </c>
      <c r="B6" s="1" t="s">
        <v>61</v>
      </c>
      <c r="C6" s="1" t="s">
        <v>30</v>
      </c>
      <c r="D6" s="1" t="s">
        <v>29</v>
      </c>
      <c r="E6" s="1" t="s">
        <v>61</v>
      </c>
    </row>
    <row r="7" spans="1:5" ht="15" customHeight="1" x14ac:dyDescent="0.25">
      <c r="A7" s="1"/>
      <c r="B7" s="1"/>
      <c r="C7" s="1"/>
      <c r="D7" s="1"/>
      <c r="E7" s="1"/>
    </row>
    <row r="8" spans="1:5" s="5" customFormat="1" ht="15" customHeight="1" x14ac:dyDescent="0.25">
      <c r="A8" s="4" t="s">
        <v>7</v>
      </c>
      <c r="B8" s="4" t="s">
        <v>7</v>
      </c>
      <c r="C8" s="4" t="s">
        <v>7</v>
      </c>
      <c r="D8" s="4" t="s">
        <v>7</v>
      </c>
      <c r="E8" s="4" t="s">
        <v>7</v>
      </c>
    </row>
    <row r="9" spans="1:5" ht="15" customHeight="1" x14ac:dyDescent="0.25">
      <c r="A9" s="1" t="s">
        <v>209</v>
      </c>
      <c r="B9" s="1" t="s">
        <v>208</v>
      </c>
      <c r="C9" s="1" t="s">
        <v>208</v>
      </c>
      <c r="D9" s="1" t="s">
        <v>209</v>
      </c>
      <c r="E9" s="1" t="s">
        <v>209</v>
      </c>
    </row>
    <row r="10" spans="1:5" ht="15" customHeight="1" x14ac:dyDescent="0.25">
      <c r="A10" s="1" t="s">
        <v>207</v>
      </c>
      <c r="B10" s="1" t="s">
        <v>207</v>
      </c>
      <c r="C10" s="1"/>
      <c r="D10" s="1" t="s">
        <v>207</v>
      </c>
      <c r="E10" s="1" t="s">
        <v>207</v>
      </c>
    </row>
    <row r="11" spans="1:5" s="5" customFormat="1" ht="15" customHeight="1" x14ac:dyDescent="0.25">
      <c r="A11" s="4" t="s">
        <v>8</v>
      </c>
      <c r="B11" s="4" t="s">
        <v>8</v>
      </c>
      <c r="C11" s="4" t="s">
        <v>8</v>
      </c>
      <c r="D11" s="4" t="s">
        <v>8</v>
      </c>
      <c r="E11" s="4" t="s">
        <v>8</v>
      </c>
    </row>
    <row r="12" spans="1:5" ht="39" customHeight="1" x14ac:dyDescent="0.25">
      <c r="A12" s="6" t="s">
        <v>223</v>
      </c>
      <c r="B12" s="1" t="s">
        <v>224</v>
      </c>
      <c r="C12" s="49" t="s">
        <v>226</v>
      </c>
      <c r="D12" s="1" t="s">
        <v>63</v>
      </c>
      <c r="E12" s="1" t="s">
        <v>227</v>
      </c>
    </row>
    <row r="13" spans="1:5" s="7" customFormat="1" ht="30" customHeight="1" x14ac:dyDescent="0.25">
      <c r="A13" s="6" t="s">
        <v>9</v>
      </c>
      <c r="B13" s="6" t="s">
        <v>44</v>
      </c>
      <c r="C13" s="6" t="s">
        <v>38</v>
      </c>
      <c r="D13" s="6" t="s">
        <v>43</v>
      </c>
      <c r="E13" s="6" t="s">
        <v>35</v>
      </c>
    </row>
    <row r="14" spans="1:5" s="7" customFormat="1" ht="15" customHeight="1" x14ac:dyDescent="0.25">
      <c r="A14" s="6" t="s">
        <v>41</v>
      </c>
      <c r="B14" s="6" t="s">
        <v>42</v>
      </c>
      <c r="C14" s="6" t="s">
        <v>62</v>
      </c>
      <c r="D14" s="6" t="s">
        <v>47</v>
      </c>
      <c r="E14" s="6" t="s">
        <v>46</v>
      </c>
    </row>
    <row r="15" spans="1:5" ht="15" customHeight="1" x14ac:dyDescent="0.25">
      <c r="A15" s="1" t="s">
        <v>225</v>
      </c>
      <c r="B15" s="1" t="s">
        <v>45</v>
      </c>
      <c r="C15" s="1"/>
      <c r="D15" s="1"/>
      <c r="E15" s="1" t="s">
        <v>60</v>
      </c>
    </row>
    <row r="16" spans="1:5" ht="15" customHeight="1" x14ac:dyDescent="0.25">
      <c r="A16" s="1" t="s">
        <v>55</v>
      </c>
      <c r="B16" s="1" t="s">
        <v>55</v>
      </c>
      <c r="C16" s="1" t="s">
        <v>55</v>
      </c>
      <c r="D16" s="1" t="s">
        <v>55</v>
      </c>
      <c r="E16" s="1" t="s">
        <v>55</v>
      </c>
    </row>
    <row r="17" spans="1:5" ht="15" customHeight="1" x14ac:dyDescent="0.25">
      <c r="A17" s="1" t="s">
        <v>32</v>
      </c>
      <c r="B17" s="1" t="s">
        <v>133</v>
      </c>
      <c r="C17" s="1" t="s">
        <v>57</v>
      </c>
      <c r="D17" s="1" t="s">
        <v>32</v>
      </c>
      <c r="E17" s="1" t="s">
        <v>133</v>
      </c>
    </row>
    <row r="18" spans="1:5" ht="15" customHeight="1" x14ac:dyDescent="0.25">
      <c r="A18" s="1"/>
      <c r="B18" s="1"/>
      <c r="C18" s="1"/>
      <c r="D18" s="1"/>
      <c r="E18" s="1"/>
    </row>
    <row r="19" spans="1:5" s="5" customFormat="1" ht="15" customHeight="1" x14ac:dyDescent="0.25">
      <c r="A19" s="4" t="s">
        <v>10</v>
      </c>
      <c r="B19" s="4" t="s">
        <v>10</v>
      </c>
      <c r="C19" s="4" t="s">
        <v>10</v>
      </c>
      <c r="D19" s="4" t="s">
        <v>10</v>
      </c>
      <c r="E19" s="4" t="s">
        <v>10</v>
      </c>
    </row>
    <row r="20" spans="1:5" ht="15" customHeight="1" x14ac:dyDescent="0.25">
      <c r="A20" s="1" t="s">
        <v>11</v>
      </c>
      <c r="B20" s="1" t="s">
        <v>209</v>
      </c>
      <c r="C20" s="1" t="s">
        <v>108</v>
      </c>
      <c r="D20" s="1" t="s">
        <v>59</v>
      </c>
      <c r="E20" s="1" t="s">
        <v>18</v>
      </c>
    </row>
    <row r="21" spans="1:5" ht="15" customHeight="1" x14ac:dyDescent="0.25">
      <c r="A21" s="1" t="s">
        <v>4</v>
      </c>
      <c r="B21" s="1" t="s">
        <v>13</v>
      </c>
      <c r="C21" s="1" t="s">
        <v>209</v>
      </c>
      <c r="D21" s="1" t="s">
        <v>58</v>
      </c>
      <c r="E21" s="1" t="s">
        <v>4</v>
      </c>
    </row>
    <row r="22" spans="1:5" ht="15" customHeight="1" x14ac:dyDescent="0.25">
      <c r="A22" s="8"/>
      <c r="B22" s="8"/>
      <c r="C22" s="8"/>
      <c r="D22" s="8"/>
      <c r="E22" s="8"/>
    </row>
    <row r="23" spans="1:5" ht="15" customHeight="1" x14ac:dyDescent="0.25">
      <c r="A23" s="8"/>
      <c r="B23" s="8"/>
      <c r="C23" s="8"/>
      <c r="D23" s="8"/>
      <c r="E23" s="8"/>
    </row>
    <row r="24" spans="1:5" ht="15" customHeight="1" x14ac:dyDescent="0.25">
      <c r="A24" s="8"/>
      <c r="B24" s="8"/>
      <c r="C24" s="8"/>
      <c r="D24" s="8"/>
      <c r="E24" s="8"/>
    </row>
    <row r="25" spans="1:5" s="3" customFormat="1" ht="15" customHeight="1" x14ac:dyDescent="0.25">
      <c r="A25" s="2" t="s">
        <v>24</v>
      </c>
      <c r="B25" s="2" t="s">
        <v>25</v>
      </c>
      <c r="C25" s="2" t="s">
        <v>26</v>
      </c>
      <c r="D25" s="2" t="s">
        <v>27</v>
      </c>
      <c r="E25" s="2" t="s">
        <v>28</v>
      </c>
    </row>
    <row r="26" spans="1:5" s="5" customFormat="1" ht="15" customHeight="1" x14ac:dyDescent="0.25">
      <c r="A26" s="4" t="s">
        <v>0</v>
      </c>
      <c r="B26" s="4" t="s">
        <v>0</v>
      </c>
      <c r="C26" s="4" t="s">
        <v>0</v>
      </c>
      <c r="D26" s="4" t="s">
        <v>0</v>
      </c>
      <c r="E26" s="4" t="s">
        <v>0</v>
      </c>
    </row>
    <row r="27" spans="1:5" s="7" customFormat="1" ht="15" customHeight="1" x14ac:dyDescent="0.25">
      <c r="A27" s="6" t="s">
        <v>15</v>
      </c>
      <c r="B27" s="6" t="s">
        <v>1</v>
      </c>
      <c r="C27" s="50" t="s">
        <v>230</v>
      </c>
      <c r="D27" s="6" t="s">
        <v>16</v>
      </c>
      <c r="E27" s="6" t="s">
        <v>39</v>
      </c>
    </row>
    <row r="28" spans="1:5" ht="15" customHeight="1" x14ac:dyDescent="0.25">
      <c r="A28" s="1" t="s">
        <v>31</v>
      </c>
      <c r="B28" s="1" t="s">
        <v>171</v>
      </c>
      <c r="C28" s="1" t="s">
        <v>14</v>
      </c>
      <c r="D28" s="1" t="s">
        <v>30</v>
      </c>
      <c r="E28" s="1" t="s">
        <v>12</v>
      </c>
    </row>
    <row r="29" spans="1:5" ht="15" customHeight="1" x14ac:dyDescent="0.25">
      <c r="A29" s="1" t="s">
        <v>5</v>
      </c>
      <c r="B29" s="1" t="s">
        <v>12</v>
      </c>
      <c r="C29" s="1" t="s">
        <v>61</v>
      </c>
      <c r="D29" s="1" t="s">
        <v>5</v>
      </c>
      <c r="E29" s="1" t="s">
        <v>171</v>
      </c>
    </row>
    <row r="30" spans="1:5" ht="15" customHeight="1" x14ac:dyDescent="0.25">
      <c r="B30" s="1" t="s">
        <v>6</v>
      </c>
      <c r="C30" s="1"/>
      <c r="E30" s="1"/>
    </row>
    <row r="31" spans="1:5" ht="15" customHeight="1" x14ac:dyDescent="0.25">
      <c r="A31" s="1"/>
      <c r="B31" s="1"/>
      <c r="C31" s="1"/>
      <c r="D31" s="1"/>
      <c r="E31" s="1"/>
    </row>
    <row r="32" spans="1:5" s="5" customFormat="1" ht="15" customHeight="1" x14ac:dyDescent="0.25">
      <c r="A32" s="4" t="s">
        <v>7</v>
      </c>
      <c r="B32" s="4" t="s">
        <v>7</v>
      </c>
      <c r="C32" s="4" t="s">
        <v>7</v>
      </c>
      <c r="D32" s="4" t="s">
        <v>7</v>
      </c>
      <c r="E32" s="4" t="s">
        <v>7</v>
      </c>
    </row>
    <row r="33" spans="1:5" ht="15" customHeight="1" x14ac:dyDescent="0.25">
      <c r="A33" s="1" t="s">
        <v>208</v>
      </c>
      <c r="B33" s="1" t="s">
        <v>54</v>
      </c>
      <c r="C33" s="1" t="s">
        <v>208</v>
      </c>
      <c r="D33" s="1" t="s">
        <v>209</v>
      </c>
      <c r="E33" s="1" t="s">
        <v>123</v>
      </c>
    </row>
    <row r="34" spans="1:5" ht="15" customHeight="1" x14ac:dyDescent="0.25">
      <c r="A34" s="1" t="s">
        <v>207</v>
      </c>
      <c r="B34" s="1"/>
      <c r="C34" s="1" t="s">
        <v>207</v>
      </c>
      <c r="D34" s="1" t="s">
        <v>207</v>
      </c>
      <c r="E34" s="1" t="s">
        <v>207</v>
      </c>
    </row>
    <row r="35" spans="1:5" s="5" customFormat="1" ht="15" customHeight="1" x14ac:dyDescent="0.25">
      <c r="A35" s="4" t="s">
        <v>8</v>
      </c>
      <c r="B35" s="4" t="s">
        <v>8</v>
      </c>
      <c r="C35" s="4" t="s">
        <v>8</v>
      </c>
      <c r="D35" s="4" t="s">
        <v>8</v>
      </c>
      <c r="E35" s="4" t="s">
        <v>8</v>
      </c>
    </row>
    <row r="36" spans="1:5" ht="30" customHeight="1" x14ac:dyDescent="0.25">
      <c r="A36" s="6" t="s">
        <v>228</v>
      </c>
      <c r="B36" s="1" t="s">
        <v>229</v>
      </c>
      <c r="C36" s="1" t="s">
        <v>63</v>
      </c>
      <c r="D36" s="1" t="s">
        <v>223</v>
      </c>
      <c r="E36" s="1" t="s">
        <v>212</v>
      </c>
    </row>
    <row r="37" spans="1:5" s="7" customFormat="1" ht="30" customHeight="1" x14ac:dyDescent="0.25">
      <c r="A37" s="6" t="s">
        <v>9</v>
      </c>
      <c r="B37" s="6" t="s">
        <v>40</v>
      </c>
      <c r="C37" s="6" t="s">
        <v>36</v>
      </c>
      <c r="D37" s="7" t="s">
        <v>38</v>
      </c>
      <c r="E37" s="6" t="s">
        <v>35</v>
      </c>
    </row>
    <row r="38" spans="1:5" ht="15" customHeight="1" x14ac:dyDescent="0.25">
      <c r="A38" s="1" t="s">
        <v>51</v>
      </c>
      <c r="B38" s="9" t="s">
        <v>49</v>
      </c>
      <c r="C38" s="1" t="s">
        <v>48</v>
      </c>
      <c r="D38" s="1" t="s">
        <v>52</v>
      </c>
      <c r="E38" s="1" t="s">
        <v>65</v>
      </c>
    </row>
    <row r="39" spans="1:5" ht="15" customHeight="1" x14ac:dyDescent="0.25">
      <c r="A39" s="1" t="s">
        <v>55</v>
      </c>
      <c r="B39" s="1" t="s">
        <v>50</v>
      </c>
      <c r="C39" s="1" t="s">
        <v>55</v>
      </c>
      <c r="D39" s="1" t="s">
        <v>53</v>
      </c>
      <c r="E39" s="1" t="s">
        <v>55</v>
      </c>
    </row>
    <row r="40" spans="1:5" ht="15" customHeight="1" x14ac:dyDescent="0.25">
      <c r="A40" s="1" t="s">
        <v>57</v>
      </c>
      <c r="B40" s="1" t="s">
        <v>55</v>
      </c>
      <c r="C40" s="1" t="s">
        <v>133</v>
      </c>
      <c r="D40" s="1" t="s">
        <v>55</v>
      </c>
      <c r="E40" s="1" t="s">
        <v>56</v>
      </c>
    </row>
    <row r="41" spans="1:5" ht="15" customHeight="1" x14ac:dyDescent="0.25">
      <c r="B41" s="1" t="s">
        <v>56</v>
      </c>
      <c r="D41" s="1" t="s">
        <v>57</v>
      </c>
    </row>
    <row r="42" spans="1:5" ht="15" customHeight="1" x14ac:dyDescent="0.25">
      <c r="A42" s="1"/>
      <c r="B42" s="1"/>
      <c r="C42" s="1"/>
      <c r="D42" s="1"/>
      <c r="E42" s="1"/>
    </row>
    <row r="43" spans="1:5" s="5" customFormat="1" ht="15" customHeight="1" x14ac:dyDescent="0.25">
      <c r="A43" s="4" t="s">
        <v>10</v>
      </c>
      <c r="B43" s="4" t="s">
        <v>10</v>
      </c>
      <c r="C43" s="4" t="s">
        <v>10</v>
      </c>
      <c r="D43" s="4" t="s">
        <v>10</v>
      </c>
      <c r="E43" s="4" t="s">
        <v>10</v>
      </c>
    </row>
    <row r="44" spans="1:5" ht="15" customHeight="1" x14ac:dyDescent="0.25">
      <c r="A44" s="1" t="s">
        <v>17</v>
      </c>
      <c r="B44" s="1" t="s">
        <v>209</v>
      </c>
      <c r="C44" s="1" t="s">
        <v>108</v>
      </c>
      <c r="D44" s="1" t="s">
        <v>59</v>
      </c>
      <c r="E44" s="1" t="s">
        <v>13</v>
      </c>
    </row>
    <row r="45" spans="1:5" ht="15" customHeight="1" x14ac:dyDescent="0.25">
      <c r="A45" s="1" t="s">
        <v>209</v>
      </c>
      <c r="B45" s="1" t="s">
        <v>13</v>
      </c>
      <c r="C45" s="9" t="s">
        <v>209</v>
      </c>
      <c r="D45" s="1" t="s">
        <v>58</v>
      </c>
      <c r="E45" s="1" t="s">
        <v>209</v>
      </c>
    </row>
    <row r="46" spans="1:5" ht="15" customHeight="1" x14ac:dyDescent="0.25">
      <c r="A46" s="1"/>
      <c r="B46" s="1"/>
      <c r="C46" s="1"/>
      <c r="D46" s="1"/>
      <c r="E46" s="1"/>
    </row>
  </sheetData>
  <pageMargins left="0.7" right="0.7" top="0.75" bottom="0.75" header="0.3" footer="0.3"/>
  <pageSetup paperSize="9" scale="60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"/>
  <sheetViews>
    <sheetView workbookViewId="0">
      <selection activeCell="A2" sqref="A1:U19"/>
    </sheetView>
  </sheetViews>
  <sheetFormatPr defaultRowHeight="15" x14ac:dyDescent="0.25"/>
  <cols>
    <col min="1" max="1" width="28.42578125" customWidth="1"/>
    <col min="12" max="12" width="10.42578125" customWidth="1"/>
    <col min="13" max="13" width="11.42578125" customWidth="1"/>
    <col min="14" max="14" width="19.42578125" customWidth="1"/>
  </cols>
  <sheetData/>
  <pageMargins left="0.7" right="0.7" top="0.75" bottom="0.75" header="0.3" footer="0.3"/>
  <pageSetup paperSize="9" scale="81" fitToHeight="0" orientation="landscape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"/>
  <sheetViews>
    <sheetView workbookViewId="0">
      <selection sqref="A1:K18"/>
    </sheetView>
  </sheetViews>
  <sheetFormatPr defaultRowHeight="15" x14ac:dyDescent="0.25"/>
  <cols>
    <col min="1" max="1" width="38.42578125" customWidth="1"/>
    <col min="2" max="2" width="10.5703125" customWidth="1"/>
    <col min="3" max="3" width="11.42578125" customWidth="1"/>
    <col min="4" max="4" width="11.85546875" customWidth="1"/>
    <col min="5" max="5" width="10" customWidth="1"/>
    <col min="6" max="6" width="11.5703125" customWidth="1"/>
    <col min="7" max="7" width="10.42578125" customWidth="1"/>
    <col min="8" max="8" width="12.5703125" customWidth="1"/>
    <col min="9" max="9" width="12.85546875" customWidth="1"/>
  </cols>
  <sheetData/>
  <pageMargins left="0.7" right="0.7" top="0.75" bottom="0.75" header="0.3" footer="0.3"/>
  <pageSetup paperSize="9" scale="88" fitToHeight="0" orientation="landscape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"/>
  <sheetViews>
    <sheetView workbookViewId="0">
      <selection sqref="A1:O326"/>
    </sheetView>
  </sheetViews>
  <sheetFormatPr defaultRowHeight="15" x14ac:dyDescent="0.25"/>
  <cols>
    <col min="1" max="1" width="42.42578125" customWidth="1"/>
  </cols>
  <sheetData/>
  <pageMargins left="0.7" right="0.7" top="0.75" bottom="0.75" header="0.3" footer="0.3"/>
  <pageSetup paperSize="9" scale="50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N82"/>
  <sheetViews>
    <sheetView topLeftCell="A97" workbookViewId="0">
      <selection activeCell="A122" sqref="A122"/>
    </sheetView>
  </sheetViews>
  <sheetFormatPr defaultRowHeight="15" x14ac:dyDescent="0.25"/>
  <cols>
    <col min="1" max="1" width="39.42578125" customWidth="1"/>
    <col min="2" max="2" width="10.7109375" customWidth="1"/>
    <col min="3" max="4" width="9.140625" style="10"/>
  </cols>
  <sheetData>
    <row r="1" spans="1:14" x14ac:dyDescent="0.25">
      <c r="B1" t="s">
        <v>110</v>
      </c>
    </row>
    <row r="3" spans="1:14" x14ac:dyDescent="0.25">
      <c r="A3" s="1" t="s">
        <v>75</v>
      </c>
      <c r="B3" s="57" t="s">
        <v>76</v>
      </c>
      <c r="C3" s="60" t="s">
        <v>77</v>
      </c>
      <c r="D3" s="61"/>
      <c r="E3" s="62" t="s">
        <v>67</v>
      </c>
      <c r="F3" s="63"/>
      <c r="G3" s="63"/>
      <c r="H3" s="63"/>
      <c r="I3" s="63"/>
      <c r="J3" s="64"/>
      <c r="K3" s="65" t="s">
        <v>68</v>
      </c>
      <c r="L3" s="66"/>
      <c r="M3" s="62" t="s">
        <v>69</v>
      </c>
      <c r="N3" s="64"/>
    </row>
    <row r="4" spans="1:14" x14ac:dyDescent="0.25">
      <c r="A4" s="1"/>
      <c r="B4" s="58"/>
      <c r="E4" s="62" t="s">
        <v>70</v>
      </c>
      <c r="F4" s="64"/>
      <c r="G4" s="62" t="s">
        <v>71</v>
      </c>
      <c r="H4" s="64"/>
      <c r="I4" s="62" t="s">
        <v>72</v>
      </c>
      <c r="J4" s="64"/>
      <c r="K4" s="67"/>
      <c r="L4" s="68"/>
      <c r="M4" s="1"/>
      <c r="N4" s="1"/>
    </row>
    <row r="5" spans="1:14" x14ac:dyDescent="0.25">
      <c r="A5" s="4" t="s">
        <v>0</v>
      </c>
      <c r="B5" s="59"/>
      <c r="C5" s="11" t="s">
        <v>73</v>
      </c>
      <c r="D5" s="11" t="s">
        <v>74</v>
      </c>
      <c r="E5" s="1" t="s">
        <v>73</v>
      </c>
      <c r="F5" s="1" t="s">
        <v>74</v>
      </c>
      <c r="G5" s="1" t="s">
        <v>73</v>
      </c>
      <c r="H5" s="1" t="s">
        <v>74</v>
      </c>
      <c r="I5" s="1" t="s">
        <v>73</v>
      </c>
      <c r="J5" s="1" t="s">
        <v>74</v>
      </c>
      <c r="K5" s="1" t="s">
        <v>73</v>
      </c>
      <c r="L5" s="1" t="s">
        <v>74</v>
      </c>
      <c r="M5" s="1" t="s">
        <v>73</v>
      </c>
      <c r="N5" s="1" t="s">
        <v>74</v>
      </c>
    </row>
    <row r="6" spans="1:14" x14ac:dyDescent="0.25">
      <c r="A6" s="2" t="s">
        <v>179</v>
      </c>
      <c r="B6" s="2">
        <v>251</v>
      </c>
      <c r="C6" s="12" t="s">
        <v>111</v>
      </c>
      <c r="D6" s="12" t="s">
        <v>138</v>
      </c>
      <c r="E6" s="2">
        <v>8.4</v>
      </c>
      <c r="F6" s="2">
        <v>10.08</v>
      </c>
      <c r="G6" s="2">
        <v>6</v>
      </c>
      <c r="H6" s="2">
        <v>6.5</v>
      </c>
      <c r="I6" s="2">
        <v>17.62</v>
      </c>
      <c r="J6" s="2">
        <v>19.02</v>
      </c>
      <c r="K6" s="2">
        <v>154.15</v>
      </c>
      <c r="L6" s="2">
        <v>188</v>
      </c>
      <c r="M6" s="2">
        <v>0.72</v>
      </c>
      <c r="N6" s="2">
        <v>0.77</v>
      </c>
    </row>
    <row r="7" spans="1:14" x14ac:dyDescent="0.25">
      <c r="A7" s="1" t="s">
        <v>112</v>
      </c>
      <c r="B7" s="1"/>
      <c r="C7" s="11">
        <v>92</v>
      </c>
      <c r="D7" s="11">
        <v>110</v>
      </c>
      <c r="E7" s="1"/>
      <c r="F7" s="1"/>
      <c r="G7" s="1"/>
      <c r="H7" s="1"/>
      <c r="I7" s="1"/>
      <c r="J7" s="1"/>
      <c r="K7" s="1"/>
      <c r="L7" s="1"/>
      <c r="M7" s="1"/>
      <c r="N7" s="1"/>
    </row>
    <row r="8" spans="1:14" x14ac:dyDescent="0.25">
      <c r="A8" s="1" t="s">
        <v>113</v>
      </c>
      <c r="B8" s="1"/>
      <c r="C8" s="11">
        <v>6</v>
      </c>
      <c r="D8" s="11">
        <v>7</v>
      </c>
      <c r="E8" s="1"/>
      <c r="F8" s="1"/>
      <c r="G8" s="1"/>
      <c r="H8" s="1"/>
      <c r="I8" s="1"/>
      <c r="J8" s="1"/>
      <c r="K8" s="1"/>
      <c r="L8" s="1"/>
      <c r="M8" s="1"/>
      <c r="N8" s="1"/>
    </row>
    <row r="9" spans="1:14" x14ac:dyDescent="0.25">
      <c r="A9" s="1" t="s">
        <v>114</v>
      </c>
      <c r="B9" s="1"/>
      <c r="C9" s="11">
        <v>25</v>
      </c>
      <c r="D9" s="11">
        <v>30</v>
      </c>
      <c r="E9" s="1"/>
      <c r="F9" s="1"/>
      <c r="G9" s="1"/>
      <c r="H9" s="1"/>
      <c r="I9" s="1"/>
      <c r="J9" s="1"/>
      <c r="K9" s="1"/>
      <c r="L9" s="1"/>
      <c r="M9" s="1"/>
      <c r="N9" s="1"/>
    </row>
    <row r="10" spans="1:14" x14ac:dyDescent="0.25">
      <c r="A10" s="1" t="s">
        <v>93</v>
      </c>
      <c r="B10" s="1"/>
      <c r="C10" s="11">
        <v>5</v>
      </c>
      <c r="D10" s="11">
        <v>6</v>
      </c>
      <c r="E10" s="1"/>
      <c r="F10" s="1"/>
      <c r="G10" s="1"/>
      <c r="H10" s="1"/>
      <c r="I10" s="1"/>
      <c r="J10" s="1"/>
      <c r="K10" s="1"/>
      <c r="L10" s="1"/>
      <c r="M10" s="1"/>
      <c r="N10" s="1"/>
    </row>
    <row r="11" spans="1:14" x14ac:dyDescent="0.25">
      <c r="A11" s="1" t="s">
        <v>99</v>
      </c>
      <c r="B11" s="1"/>
      <c r="C11" s="11">
        <v>5</v>
      </c>
      <c r="D11" s="11">
        <v>6</v>
      </c>
      <c r="E11" s="1"/>
      <c r="F11" s="1"/>
      <c r="G11" s="1"/>
      <c r="H11" s="1"/>
      <c r="I11" s="1"/>
      <c r="J11" s="1"/>
      <c r="K11" s="1"/>
      <c r="L11" s="1"/>
      <c r="M11" s="1"/>
      <c r="N11" s="1"/>
    </row>
    <row r="12" spans="1:14" x14ac:dyDescent="0.25">
      <c r="A12" s="1" t="s">
        <v>80</v>
      </c>
      <c r="B12" s="1"/>
      <c r="C12" s="11">
        <v>9</v>
      </c>
      <c r="D12" s="11">
        <v>11</v>
      </c>
      <c r="E12" s="1"/>
      <c r="F12" s="1"/>
      <c r="G12" s="1"/>
      <c r="H12" s="1"/>
      <c r="I12" s="1"/>
      <c r="J12" s="1"/>
      <c r="K12" s="1"/>
      <c r="L12" s="1"/>
      <c r="M12" s="1"/>
      <c r="N12" s="1"/>
    </row>
    <row r="13" spans="1:14" x14ac:dyDescent="0.25">
      <c r="A13" s="1" t="s">
        <v>82</v>
      </c>
      <c r="B13" s="1"/>
      <c r="C13" s="11">
        <v>5</v>
      </c>
      <c r="D13" s="11">
        <v>6</v>
      </c>
      <c r="E13" s="1"/>
      <c r="F13" s="1"/>
      <c r="G13" s="1"/>
      <c r="H13" s="1"/>
      <c r="I13" s="1"/>
      <c r="J13" s="1"/>
      <c r="K13" s="1"/>
      <c r="L13" s="1"/>
      <c r="M13" s="1"/>
      <c r="N13" s="1"/>
    </row>
    <row r="14" spans="1:14" x14ac:dyDescent="0.25">
      <c r="A14" s="1" t="s">
        <v>180</v>
      </c>
      <c r="B14" s="1"/>
      <c r="C14" s="11">
        <v>7</v>
      </c>
      <c r="D14" s="11">
        <v>8</v>
      </c>
      <c r="E14" s="1"/>
      <c r="F14" s="1"/>
      <c r="G14" s="1"/>
      <c r="H14" s="1"/>
      <c r="I14" s="1"/>
      <c r="J14" s="1"/>
      <c r="K14" s="1"/>
      <c r="L14" s="1"/>
      <c r="M14" s="1"/>
      <c r="N14" s="1"/>
    </row>
    <row r="15" spans="1:14" x14ac:dyDescent="0.25">
      <c r="A15" s="1" t="s">
        <v>115</v>
      </c>
      <c r="B15" s="1"/>
      <c r="C15" s="11">
        <v>20</v>
      </c>
      <c r="D15" s="11">
        <v>20</v>
      </c>
      <c r="E15" s="1"/>
      <c r="F15" s="1"/>
      <c r="G15" s="1"/>
      <c r="H15" s="1"/>
      <c r="I15" s="1"/>
      <c r="J15" s="1"/>
      <c r="K15" s="1"/>
      <c r="L15" s="1"/>
      <c r="M15" s="1"/>
      <c r="N15" s="1"/>
    </row>
    <row r="16" spans="1:14" x14ac:dyDescent="0.25">
      <c r="A16" s="1" t="s">
        <v>116</v>
      </c>
      <c r="B16" s="1"/>
      <c r="C16" s="11">
        <v>5</v>
      </c>
      <c r="D16" s="11">
        <v>6</v>
      </c>
      <c r="E16" s="1"/>
      <c r="F16" s="1"/>
      <c r="G16" s="1"/>
      <c r="H16" s="1"/>
      <c r="I16" s="1"/>
      <c r="J16" s="1"/>
      <c r="K16" s="1"/>
      <c r="L16" s="1"/>
      <c r="M16" s="1"/>
      <c r="N16" s="1"/>
    </row>
    <row r="17" spans="1:14" x14ac:dyDescent="0.25">
      <c r="A17" s="1"/>
      <c r="B17" s="1"/>
      <c r="C17" s="11"/>
      <c r="D17" s="11"/>
      <c r="E17" s="1"/>
      <c r="F17" s="1"/>
      <c r="G17" s="1"/>
      <c r="H17" s="1"/>
      <c r="I17" s="1"/>
      <c r="J17" s="1"/>
      <c r="K17" s="1"/>
      <c r="L17" s="1"/>
      <c r="M17" s="1"/>
      <c r="N17" s="1"/>
    </row>
    <row r="18" spans="1:14" x14ac:dyDescent="0.25">
      <c r="A18" s="2" t="s">
        <v>14</v>
      </c>
      <c r="B18" s="12">
        <v>414</v>
      </c>
      <c r="C18" s="12">
        <v>180</v>
      </c>
      <c r="D18" s="12">
        <v>200</v>
      </c>
      <c r="E18" s="2">
        <v>2.52</v>
      </c>
      <c r="F18" s="2">
        <v>2.8</v>
      </c>
      <c r="G18" s="2">
        <v>2.59</v>
      </c>
      <c r="H18" s="2">
        <v>2.87</v>
      </c>
      <c r="I18" s="2">
        <v>13.68</v>
      </c>
      <c r="J18" s="2">
        <v>15.2</v>
      </c>
      <c r="K18" s="2">
        <v>87.14</v>
      </c>
      <c r="L18" s="2">
        <v>96.82</v>
      </c>
      <c r="M18" s="2">
        <v>1.17</v>
      </c>
      <c r="N18" s="2">
        <v>1.75</v>
      </c>
    </row>
    <row r="19" spans="1:14" x14ac:dyDescent="0.25">
      <c r="A19" s="1" t="s">
        <v>117</v>
      </c>
      <c r="B19" s="11"/>
      <c r="C19" s="11">
        <v>2</v>
      </c>
      <c r="D19" s="11">
        <v>3</v>
      </c>
      <c r="E19" s="1"/>
      <c r="F19" s="1"/>
      <c r="G19" s="1"/>
      <c r="H19" s="1"/>
      <c r="I19" s="1"/>
      <c r="J19" s="1"/>
      <c r="K19" s="1"/>
      <c r="L19" s="1"/>
      <c r="M19" s="1"/>
      <c r="N19" s="1"/>
    </row>
    <row r="20" spans="1:14" x14ac:dyDescent="0.25">
      <c r="A20" s="1" t="s">
        <v>80</v>
      </c>
      <c r="B20" s="11"/>
      <c r="C20" s="11">
        <v>11</v>
      </c>
      <c r="D20" s="11">
        <v>12</v>
      </c>
      <c r="E20" s="1"/>
      <c r="F20" s="1"/>
      <c r="G20" s="1"/>
      <c r="H20" s="1"/>
      <c r="I20" s="1"/>
      <c r="J20" s="1"/>
      <c r="K20" s="1"/>
      <c r="L20" s="1"/>
      <c r="M20" s="1"/>
      <c r="N20" s="1"/>
    </row>
    <row r="21" spans="1:14" x14ac:dyDescent="0.25">
      <c r="A21" s="1" t="s">
        <v>78</v>
      </c>
      <c r="B21" s="11"/>
      <c r="C21" s="11">
        <v>90</v>
      </c>
      <c r="D21" s="11">
        <v>100</v>
      </c>
      <c r="E21" s="1"/>
      <c r="F21" s="1"/>
      <c r="G21" s="1"/>
      <c r="H21" s="1"/>
      <c r="I21" s="1"/>
      <c r="J21" s="1"/>
      <c r="K21" s="1"/>
      <c r="L21" s="1"/>
      <c r="M21" s="1"/>
      <c r="N21" s="1"/>
    </row>
    <row r="22" spans="1:14" x14ac:dyDescent="0.25">
      <c r="A22" s="1" t="s">
        <v>79</v>
      </c>
      <c r="B22" s="11"/>
      <c r="C22" s="11">
        <v>108</v>
      </c>
      <c r="D22" s="11">
        <v>120</v>
      </c>
      <c r="E22" s="1"/>
      <c r="F22" s="1"/>
      <c r="G22" s="1"/>
      <c r="H22" s="1"/>
      <c r="I22" s="1"/>
      <c r="J22" s="1"/>
      <c r="K22" s="1"/>
      <c r="L22" s="1"/>
      <c r="M22" s="1"/>
      <c r="N22" s="1"/>
    </row>
    <row r="23" spans="1:14" x14ac:dyDescent="0.25">
      <c r="A23" s="1"/>
      <c r="B23" s="1"/>
      <c r="C23" s="11"/>
      <c r="D23" s="11"/>
      <c r="E23" s="1"/>
      <c r="F23" s="1"/>
      <c r="G23" s="1"/>
      <c r="H23" s="1"/>
      <c r="I23" s="1"/>
      <c r="J23" s="1"/>
      <c r="K23" s="1"/>
      <c r="L23" s="1"/>
      <c r="M23" s="1"/>
      <c r="N23" s="1"/>
    </row>
    <row r="24" spans="1:14" x14ac:dyDescent="0.25">
      <c r="A24" s="2" t="s">
        <v>120</v>
      </c>
      <c r="B24" s="12">
        <v>3</v>
      </c>
      <c r="C24" s="13" t="s">
        <v>121</v>
      </c>
      <c r="D24" s="13" t="s">
        <v>122</v>
      </c>
      <c r="E24" s="2">
        <v>5.8</v>
      </c>
      <c r="F24" s="2">
        <v>7.89</v>
      </c>
      <c r="G24" s="2">
        <v>6.67</v>
      </c>
      <c r="H24" s="2">
        <v>8.1</v>
      </c>
      <c r="I24" s="2">
        <v>19.649999999999999</v>
      </c>
      <c r="J24" s="2">
        <v>24.64</v>
      </c>
      <c r="K24" s="2">
        <v>143.62</v>
      </c>
      <c r="L24" s="2">
        <v>182.71</v>
      </c>
      <c r="M24" s="2">
        <v>0.02</v>
      </c>
      <c r="N24" s="2">
        <v>0.04</v>
      </c>
    </row>
    <row r="25" spans="1:14" x14ac:dyDescent="0.25">
      <c r="A25" s="1" t="s">
        <v>84</v>
      </c>
      <c r="B25" s="11"/>
      <c r="C25" s="11">
        <v>40</v>
      </c>
      <c r="D25" s="11">
        <v>50</v>
      </c>
      <c r="E25" s="1"/>
      <c r="F25" s="1"/>
      <c r="G25" s="1"/>
      <c r="H25" s="1"/>
      <c r="I25" s="1"/>
      <c r="J25" s="1"/>
      <c r="K25" s="1"/>
      <c r="L25" s="1"/>
      <c r="M25" s="1"/>
      <c r="N25" s="1"/>
    </row>
    <row r="26" spans="1:14" x14ac:dyDescent="0.25">
      <c r="A26" s="1" t="s">
        <v>82</v>
      </c>
      <c r="B26" s="11"/>
      <c r="C26" s="11">
        <v>5</v>
      </c>
      <c r="D26" s="11">
        <v>5</v>
      </c>
      <c r="E26" s="1"/>
      <c r="F26" s="1"/>
      <c r="G26" s="1"/>
      <c r="H26" s="1"/>
      <c r="I26" s="1"/>
      <c r="J26" s="1"/>
      <c r="K26" s="1"/>
      <c r="L26" s="1"/>
      <c r="M26" s="1"/>
      <c r="N26" s="1"/>
    </row>
    <row r="27" spans="1:14" x14ac:dyDescent="0.25">
      <c r="A27" s="1" t="s">
        <v>118</v>
      </c>
      <c r="B27" s="11"/>
      <c r="C27" s="14" t="s">
        <v>119</v>
      </c>
      <c r="D27" s="11">
        <v>15</v>
      </c>
      <c r="E27" s="1"/>
      <c r="F27" s="1"/>
      <c r="G27" s="1"/>
      <c r="H27" s="1"/>
      <c r="I27" s="1"/>
      <c r="J27" s="1"/>
      <c r="K27" s="1"/>
      <c r="L27" s="1"/>
      <c r="M27" s="1"/>
      <c r="N27" s="1"/>
    </row>
    <row r="28" spans="1:14" x14ac:dyDescent="0.25">
      <c r="A28" s="11" t="s">
        <v>86</v>
      </c>
      <c r="B28" s="1"/>
      <c r="C28" s="11"/>
      <c r="D28" s="11"/>
      <c r="E28" s="1">
        <f>E24+E18+E6</f>
        <v>16.72</v>
      </c>
      <c r="F28" s="1">
        <f t="shared" ref="F28:N28" si="0">F24+F18+F6</f>
        <v>20.77</v>
      </c>
      <c r="G28" s="1">
        <f t="shared" si="0"/>
        <v>15.26</v>
      </c>
      <c r="H28" s="1">
        <f t="shared" si="0"/>
        <v>17.47</v>
      </c>
      <c r="I28" s="1">
        <f t="shared" si="0"/>
        <v>50.95</v>
      </c>
      <c r="J28" s="1">
        <f t="shared" si="0"/>
        <v>58.86</v>
      </c>
      <c r="K28" s="1">
        <f t="shared" si="0"/>
        <v>384.90999999999997</v>
      </c>
      <c r="L28" s="1">
        <f t="shared" si="0"/>
        <v>467.53</v>
      </c>
      <c r="M28" s="1">
        <f t="shared" si="0"/>
        <v>1.91</v>
      </c>
      <c r="N28" s="1">
        <f t="shared" si="0"/>
        <v>2.56</v>
      </c>
    </row>
    <row r="29" spans="1:14" x14ac:dyDescent="0.25">
      <c r="A29" s="1"/>
      <c r="B29" s="1"/>
      <c r="C29" s="11"/>
      <c r="D29" s="11"/>
      <c r="E29" s="1"/>
      <c r="F29" s="1"/>
      <c r="G29" s="1"/>
      <c r="H29" s="1"/>
      <c r="I29" s="1"/>
      <c r="J29" s="1"/>
      <c r="K29" s="1"/>
      <c r="L29" s="1"/>
      <c r="M29" s="1"/>
      <c r="N29" s="1"/>
    </row>
    <row r="30" spans="1:14" x14ac:dyDescent="0.25">
      <c r="A30" s="4" t="s">
        <v>7</v>
      </c>
      <c r="B30" s="1"/>
      <c r="C30" s="11"/>
      <c r="D30" s="11"/>
      <c r="E30" s="1"/>
      <c r="F30" s="1"/>
      <c r="G30" s="1"/>
      <c r="H30" s="1"/>
      <c r="I30" s="1"/>
      <c r="J30" s="1"/>
      <c r="K30" s="1"/>
      <c r="L30" s="1"/>
      <c r="M30" s="1"/>
      <c r="N30" s="1"/>
    </row>
    <row r="31" spans="1:14" x14ac:dyDescent="0.25">
      <c r="A31" s="2" t="s">
        <v>208</v>
      </c>
      <c r="B31" s="12">
        <v>418</v>
      </c>
      <c r="C31" s="12">
        <v>150</v>
      </c>
      <c r="D31" s="12">
        <v>150</v>
      </c>
      <c r="E31" s="2">
        <v>0.75</v>
      </c>
      <c r="F31" s="2">
        <v>0.75</v>
      </c>
      <c r="G31" s="2">
        <v>0</v>
      </c>
      <c r="H31" s="2">
        <v>0</v>
      </c>
      <c r="I31" s="2">
        <v>8.99</v>
      </c>
      <c r="J31" s="2">
        <v>8.99</v>
      </c>
      <c r="K31" s="2">
        <v>61.56</v>
      </c>
      <c r="L31" s="2">
        <v>61.56</v>
      </c>
      <c r="M31" s="2">
        <v>3.24</v>
      </c>
      <c r="N31" s="2">
        <v>3.24</v>
      </c>
    </row>
    <row r="32" spans="1:14" x14ac:dyDescent="0.25">
      <c r="A32" s="2" t="s">
        <v>207</v>
      </c>
      <c r="B32" s="2"/>
      <c r="C32" s="12">
        <v>85</v>
      </c>
      <c r="D32" s="12">
        <v>85</v>
      </c>
      <c r="E32" s="2">
        <v>1.2</v>
      </c>
      <c r="F32" s="2">
        <v>1.2</v>
      </c>
      <c r="G32" s="2">
        <v>0.12</v>
      </c>
      <c r="H32" s="2">
        <v>0.12</v>
      </c>
      <c r="I32" s="2">
        <v>5.18</v>
      </c>
      <c r="J32" s="2">
        <v>5.18</v>
      </c>
      <c r="K32" s="2">
        <v>21.77</v>
      </c>
      <c r="L32" s="2">
        <v>21.77</v>
      </c>
      <c r="M32" s="2">
        <v>0.1</v>
      </c>
      <c r="N32" s="2">
        <v>0.1</v>
      </c>
    </row>
    <row r="33" spans="1:14" x14ac:dyDescent="0.25">
      <c r="A33" s="11" t="s">
        <v>86</v>
      </c>
      <c r="B33" s="1"/>
      <c r="C33" s="11"/>
      <c r="D33" s="11"/>
      <c r="E33" s="1">
        <f>E32+E31</f>
        <v>1.95</v>
      </c>
      <c r="F33" s="1">
        <f t="shared" ref="F33:N33" si="1">F32+F31</f>
        <v>1.95</v>
      </c>
      <c r="G33" s="1">
        <f t="shared" si="1"/>
        <v>0.12</v>
      </c>
      <c r="H33" s="1">
        <f t="shared" si="1"/>
        <v>0.12</v>
      </c>
      <c r="I33" s="1">
        <f t="shared" si="1"/>
        <v>14.17</v>
      </c>
      <c r="J33" s="1">
        <f t="shared" si="1"/>
        <v>14.17</v>
      </c>
      <c r="K33" s="1">
        <f t="shared" si="1"/>
        <v>83.33</v>
      </c>
      <c r="L33" s="1">
        <f t="shared" si="1"/>
        <v>83.33</v>
      </c>
      <c r="M33" s="1">
        <f t="shared" si="1"/>
        <v>3.3400000000000003</v>
      </c>
      <c r="N33" s="1">
        <f t="shared" si="1"/>
        <v>3.3400000000000003</v>
      </c>
    </row>
    <row r="34" spans="1:14" x14ac:dyDescent="0.25">
      <c r="A34" s="1"/>
      <c r="B34" s="1"/>
      <c r="C34" s="11"/>
      <c r="D34" s="11"/>
      <c r="E34" s="1"/>
      <c r="F34" s="1"/>
      <c r="G34" s="1"/>
      <c r="H34" s="1"/>
      <c r="I34" s="1"/>
      <c r="J34" s="1"/>
      <c r="K34" s="1"/>
      <c r="L34" s="1"/>
      <c r="M34" s="1"/>
      <c r="N34" s="1"/>
    </row>
    <row r="35" spans="1:14" x14ac:dyDescent="0.25">
      <c r="A35" s="4" t="s">
        <v>8</v>
      </c>
      <c r="B35" s="1"/>
      <c r="C35" s="11"/>
      <c r="D35" s="11"/>
      <c r="E35" s="1"/>
      <c r="F35" s="1"/>
      <c r="G35" s="1"/>
      <c r="H35" s="1"/>
      <c r="I35" s="1"/>
      <c r="J35" s="1"/>
      <c r="K35" s="1"/>
      <c r="L35" s="1"/>
      <c r="M35" s="1"/>
      <c r="N35" s="1"/>
    </row>
    <row r="36" spans="1:14" s="3" customFormat="1" x14ac:dyDescent="0.25">
      <c r="A36" s="2" t="s">
        <v>213</v>
      </c>
      <c r="B36" s="2">
        <v>21</v>
      </c>
      <c r="C36" s="12">
        <v>40</v>
      </c>
      <c r="D36" s="12">
        <v>60</v>
      </c>
      <c r="E36" s="2">
        <v>0.56999999999999995</v>
      </c>
      <c r="F36" s="2">
        <v>0.86</v>
      </c>
      <c r="G36" s="2">
        <v>1.81</v>
      </c>
      <c r="H36" s="2">
        <v>2.74</v>
      </c>
      <c r="I36" s="2">
        <v>3.86</v>
      </c>
      <c r="J36" s="2">
        <v>5.23</v>
      </c>
      <c r="K36" s="2">
        <v>37.54</v>
      </c>
      <c r="L36" s="2">
        <v>49.18</v>
      </c>
      <c r="M36" s="2">
        <v>13.21</v>
      </c>
      <c r="N36" s="2">
        <v>19.8</v>
      </c>
    </row>
    <row r="37" spans="1:14" x14ac:dyDescent="0.25">
      <c r="A37" s="1" t="s">
        <v>214</v>
      </c>
      <c r="B37" s="1"/>
      <c r="C37" s="11" t="s">
        <v>89</v>
      </c>
      <c r="D37" s="11" t="s">
        <v>215</v>
      </c>
      <c r="E37" s="1"/>
      <c r="F37" s="1"/>
      <c r="G37" s="1"/>
      <c r="H37" s="1"/>
      <c r="I37" s="1"/>
      <c r="J37" s="1"/>
      <c r="K37" s="1"/>
      <c r="L37" s="1"/>
      <c r="M37" s="1"/>
      <c r="N37" s="1"/>
    </row>
    <row r="38" spans="1:14" x14ac:dyDescent="0.25">
      <c r="A38" s="1" t="s">
        <v>124</v>
      </c>
      <c r="B38" s="1"/>
      <c r="C38" s="14" t="s">
        <v>156</v>
      </c>
      <c r="D38" s="14" t="s">
        <v>125</v>
      </c>
      <c r="E38" s="1"/>
      <c r="F38" s="1"/>
      <c r="G38" s="1"/>
      <c r="H38" s="1"/>
      <c r="I38" s="1"/>
      <c r="J38" s="1"/>
      <c r="K38" s="1"/>
      <c r="L38" s="1"/>
      <c r="M38" s="1"/>
      <c r="N38" s="1"/>
    </row>
    <row r="39" spans="1:14" x14ac:dyDescent="0.25">
      <c r="A39" s="1" t="s">
        <v>92</v>
      </c>
      <c r="B39" s="1"/>
      <c r="C39" s="14">
        <v>4</v>
      </c>
      <c r="D39" s="14">
        <v>6</v>
      </c>
      <c r="E39" s="1"/>
      <c r="F39" s="1"/>
      <c r="G39" s="1"/>
      <c r="H39" s="1"/>
      <c r="I39" s="1"/>
      <c r="J39" s="1"/>
      <c r="K39" s="1"/>
      <c r="L39" s="1"/>
      <c r="M39" s="1"/>
      <c r="N39" s="1"/>
    </row>
    <row r="40" spans="1:14" x14ac:dyDescent="0.25">
      <c r="A40" s="1" t="s">
        <v>216</v>
      </c>
      <c r="B40" s="1"/>
      <c r="C40" s="14">
        <v>2</v>
      </c>
      <c r="D40" s="14">
        <v>3</v>
      </c>
      <c r="E40" s="1"/>
      <c r="F40" s="1"/>
      <c r="G40" s="1"/>
      <c r="H40" s="1"/>
      <c r="I40" s="1"/>
      <c r="J40" s="1"/>
      <c r="K40" s="1"/>
      <c r="L40" s="1"/>
      <c r="M40" s="1"/>
      <c r="N40" s="1"/>
    </row>
    <row r="41" spans="1:14" x14ac:dyDescent="0.25">
      <c r="A41" s="1" t="s">
        <v>81</v>
      </c>
      <c r="B41" s="1"/>
      <c r="C41" s="14">
        <v>1</v>
      </c>
      <c r="D41" s="14">
        <v>1</v>
      </c>
      <c r="E41" s="1"/>
      <c r="F41" s="1"/>
      <c r="G41" s="1"/>
      <c r="H41" s="1"/>
      <c r="I41" s="1"/>
      <c r="J41" s="1"/>
      <c r="K41" s="1"/>
      <c r="L41" s="1"/>
      <c r="M41" s="1"/>
      <c r="N41" s="1"/>
    </row>
    <row r="42" spans="1:14" x14ac:dyDescent="0.25">
      <c r="A42" s="1"/>
      <c r="B42" s="1"/>
      <c r="C42" s="11"/>
      <c r="D42" s="11"/>
      <c r="E42" s="1"/>
      <c r="F42" s="1"/>
      <c r="G42" s="1"/>
      <c r="H42" s="1"/>
      <c r="I42" s="1"/>
      <c r="J42" s="1"/>
      <c r="K42" s="1"/>
      <c r="L42" s="1"/>
      <c r="M42" s="1"/>
      <c r="N42" s="1"/>
    </row>
    <row r="43" spans="1:14" s="3" customFormat="1" x14ac:dyDescent="0.25">
      <c r="A43" s="2" t="s">
        <v>132</v>
      </c>
      <c r="B43" s="2">
        <v>98</v>
      </c>
      <c r="C43" s="12" t="s">
        <v>105</v>
      </c>
      <c r="D43" s="12" t="s">
        <v>181</v>
      </c>
      <c r="E43" s="2">
        <v>5.32</v>
      </c>
      <c r="F43" s="2">
        <v>6.95</v>
      </c>
      <c r="G43" s="2">
        <v>4.26</v>
      </c>
      <c r="H43" s="2">
        <v>5.75</v>
      </c>
      <c r="I43" s="2">
        <v>16.28</v>
      </c>
      <c r="J43" s="2">
        <v>17.14</v>
      </c>
      <c r="K43" s="2">
        <v>128.52000000000001</v>
      </c>
      <c r="L43" s="2">
        <v>143.52000000000001</v>
      </c>
      <c r="M43" s="2">
        <v>11.87</v>
      </c>
      <c r="N43" s="2">
        <v>12.02</v>
      </c>
    </row>
    <row r="44" spans="1:14" x14ac:dyDescent="0.25">
      <c r="A44" s="1" t="s">
        <v>145</v>
      </c>
      <c r="B44" s="1"/>
      <c r="C44" s="11" t="s">
        <v>88</v>
      </c>
      <c r="D44" s="11" t="s">
        <v>182</v>
      </c>
      <c r="E44" s="1"/>
      <c r="F44" s="1"/>
      <c r="G44" s="1"/>
      <c r="H44" s="1"/>
      <c r="I44" s="1"/>
      <c r="J44" s="1"/>
      <c r="K44" s="1"/>
      <c r="L44" s="1"/>
      <c r="M44" s="1"/>
      <c r="N44" s="1"/>
    </row>
    <row r="45" spans="1:14" x14ac:dyDescent="0.25">
      <c r="A45" s="1" t="s">
        <v>97</v>
      </c>
      <c r="B45" s="1"/>
      <c r="C45" s="11" t="s">
        <v>178</v>
      </c>
      <c r="D45" s="11" t="s">
        <v>218</v>
      </c>
      <c r="E45" s="1"/>
      <c r="F45" s="1"/>
      <c r="G45" s="1"/>
      <c r="H45" s="1"/>
      <c r="I45" s="1"/>
      <c r="J45" s="1"/>
      <c r="K45" s="1"/>
      <c r="L45" s="1"/>
      <c r="M45" s="1"/>
      <c r="N45" s="1"/>
    </row>
    <row r="46" spans="1:14" x14ac:dyDescent="0.25">
      <c r="A46" s="1" t="s">
        <v>94</v>
      </c>
      <c r="B46" s="1"/>
      <c r="C46" s="14" t="s">
        <v>107</v>
      </c>
      <c r="D46" s="14" t="s">
        <v>142</v>
      </c>
      <c r="E46" s="1"/>
      <c r="F46" s="1"/>
      <c r="G46" s="1"/>
      <c r="H46" s="1"/>
      <c r="I46" s="1"/>
      <c r="J46" s="1"/>
      <c r="K46" s="1"/>
      <c r="L46" s="1"/>
      <c r="M46" s="1"/>
      <c r="N46" s="1"/>
    </row>
    <row r="47" spans="1:14" x14ac:dyDescent="0.25">
      <c r="A47" s="1" t="s">
        <v>143</v>
      </c>
      <c r="B47" s="1"/>
      <c r="C47" s="11" t="s">
        <v>146</v>
      </c>
      <c r="D47" s="11" t="s">
        <v>106</v>
      </c>
      <c r="E47" s="1"/>
      <c r="F47" s="1"/>
      <c r="G47" s="1"/>
      <c r="H47" s="1"/>
      <c r="I47" s="1"/>
      <c r="J47" s="1"/>
      <c r="K47" s="1"/>
      <c r="L47" s="1"/>
      <c r="M47" s="1"/>
      <c r="N47" s="1"/>
    </row>
    <row r="48" spans="1:14" x14ac:dyDescent="0.25">
      <c r="A48" s="1" t="s">
        <v>176</v>
      </c>
      <c r="B48" s="1"/>
      <c r="C48" s="11">
        <v>9</v>
      </c>
      <c r="D48" s="11">
        <v>10</v>
      </c>
      <c r="E48" s="1"/>
      <c r="F48" s="1"/>
      <c r="G48" s="1"/>
      <c r="H48" s="1"/>
      <c r="I48" s="1"/>
      <c r="J48" s="1"/>
      <c r="K48" s="1"/>
      <c r="L48" s="1"/>
      <c r="M48" s="1"/>
      <c r="N48" s="1"/>
    </row>
    <row r="49" spans="1:14" x14ac:dyDescent="0.25">
      <c r="A49" s="1" t="s">
        <v>95</v>
      </c>
      <c r="B49" s="1"/>
      <c r="C49" s="11">
        <v>2</v>
      </c>
      <c r="D49" s="11">
        <v>3</v>
      </c>
      <c r="E49" s="1"/>
      <c r="F49" s="1"/>
      <c r="G49" s="1"/>
      <c r="H49" s="1"/>
      <c r="I49" s="1"/>
      <c r="J49" s="1"/>
      <c r="K49" s="1"/>
      <c r="L49" s="1"/>
      <c r="M49" s="1"/>
      <c r="N49" s="1"/>
    </row>
    <row r="50" spans="1:14" x14ac:dyDescent="0.25">
      <c r="A50" s="1" t="s">
        <v>104</v>
      </c>
      <c r="B50" s="1"/>
      <c r="C50" s="11">
        <v>135</v>
      </c>
      <c r="D50" s="11">
        <v>150</v>
      </c>
      <c r="E50" s="1"/>
      <c r="F50" s="1"/>
      <c r="G50" s="1"/>
      <c r="H50" s="1"/>
      <c r="I50" s="1"/>
      <c r="J50" s="1"/>
      <c r="K50" s="1"/>
      <c r="L50" s="1"/>
      <c r="M50" s="1"/>
      <c r="N50" s="1"/>
    </row>
    <row r="51" spans="1:14" x14ac:dyDescent="0.25">
      <c r="A51" s="1" t="s">
        <v>144</v>
      </c>
      <c r="B51" s="1"/>
      <c r="C51" s="11">
        <v>1</v>
      </c>
      <c r="D51" s="11">
        <v>1</v>
      </c>
      <c r="E51" s="1"/>
      <c r="F51" s="1"/>
      <c r="G51" s="1"/>
      <c r="H51" s="1"/>
      <c r="I51" s="1"/>
      <c r="J51" s="1"/>
      <c r="K51" s="1"/>
      <c r="L51" s="1"/>
      <c r="M51" s="1"/>
      <c r="N51" s="1"/>
    </row>
    <row r="52" spans="1:14" x14ac:dyDescent="0.25">
      <c r="A52" s="1" t="s">
        <v>172</v>
      </c>
      <c r="B52" s="1"/>
      <c r="C52" s="11">
        <v>7</v>
      </c>
      <c r="D52" s="11">
        <v>8</v>
      </c>
      <c r="E52" s="1"/>
      <c r="F52" s="1"/>
      <c r="G52" s="1"/>
      <c r="H52" s="1"/>
      <c r="I52" s="1"/>
      <c r="J52" s="1"/>
      <c r="K52" s="1"/>
      <c r="L52" s="1"/>
      <c r="M52" s="1"/>
      <c r="N52" s="1"/>
    </row>
    <row r="53" spans="1:14" x14ac:dyDescent="0.25">
      <c r="A53" s="1"/>
      <c r="B53" s="1"/>
      <c r="C53" s="11"/>
      <c r="D53" s="11"/>
      <c r="E53" s="1"/>
      <c r="F53" s="1"/>
      <c r="G53" s="1"/>
      <c r="H53" s="1"/>
      <c r="I53" s="1"/>
      <c r="J53" s="1"/>
      <c r="K53" s="1"/>
      <c r="L53" s="1"/>
      <c r="M53" s="1"/>
      <c r="N53" s="1"/>
    </row>
    <row r="54" spans="1:14" x14ac:dyDescent="0.25">
      <c r="A54" s="2" t="s">
        <v>42</v>
      </c>
      <c r="B54" s="2">
        <v>335</v>
      </c>
      <c r="C54" s="12">
        <v>100</v>
      </c>
      <c r="D54" s="12">
        <v>150</v>
      </c>
      <c r="E54" s="2">
        <v>3.32</v>
      </c>
      <c r="F54" s="2">
        <v>4.25</v>
      </c>
      <c r="G54" s="2">
        <v>3.69</v>
      </c>
      <c r="H54" s="2">
        <v>5.1100000000000003</v>
      </c>
      <c r="I54" s="2">
        <v>24.46</v>
      </c>
      <c r="J54" s="2">
        <v>29.45</v>
      </c>
      <c r="K54" s="2">
        <v>120.4</v>
      </c>
      <c r="L54" s="2">
        <v>180.6</v>
      </c>
      <c r="M54" s="2">
        <v>0</v>
      </c>
      <c r="N54" s="2">
        <v>0</v>
      </c>
    </row>
    <row r="55" spans="1:14" x14ac:dyDescent="0.25">
      <c r="A55" s="1" t="s">
        <v>126</v>
      </c>
      <c r="B55" s="1"/>
      <c r="C55" s="11">
        <v>35</v>
      </c>
      <c r="D55" s="11">
        <v>53</v>
      </c>
      <c r="E55" s="1"/>
      <c r="F55" s="1"/>
      <c r="G55" s="1"/>
      <c r="H55" s="1"/>
      <c r="I55" s="1"/>
      <c r="J55" s="1"/>
      <c r="K55" s="1"/>
      <c r="L55" s="1"/>
      <c r="M55" s="1"/>
      <c r="N55" s="1"/>
    </row>
    <row r="56" spans="1:14" x14ac:dyDescent="0.25">
      <c r="A56" s="1" t="s">
        <v>82</v>
      </c>
      <c r="B56" s="1"/>
      <c r="C56" s="11">
        <v>5</v>
      </c>
      <c r="D56" s="11">
        <v>7</v>
      </c>
      <c r="E56" s="1"/>
      <c r="F56" s="1"/>
      <c r="G56" s="1"/>
      <c r="H56" s="1"/>
      <c r="I56" s="1"/>
      <c r="J56" s="1"/>
      <c r="K56" s="1"/>
      <c r="L56" s="1"/>
      <c r="M56" s="1"/>
      <c r="N56" s="1"/>
    </row>
    <row r="57" spans="1:14" x14ac:dyDescent="0.25">
      <c r="A57" s="1" t="s">
        <v>81</v>
      </c>
      <c r="B57" s="1"/>
      <c r="C57" s="11">
        <v>1</v>
      </c>
      <c r="D57" s="11">
        <v>1</v>
      </c>
      <c r="E57" s="1"/>
      <c r="F57" s="1"/>
      <c r="G57" s="1"/>
      <c r="H57" s="1"/>
      <c r="I57" s="1"/>
      <c r="J57" s="1"/>
      <c r="K57" s="1"/>
      <c r="L57" s="1"/>
      <c r="M57" s="1"/>
      <c r="N57" s="1"/>
    </row>
    <row r="58" spans="1:14" x14ac:dyDescent="0.25">
      <c r="A58" s="9"/>
      <c r="B58" s="11"/>
      <c r="C58" s="11"/>
      <c r="D58" s="11"/>
      <c r="E58" s="1"/>
      <c r="F58" s="1"/>
      <c r="G58" s="1"/>
      <c r="H58" s="1"/>
      <c r="I58" s="1"/>
      <c r="J58" s="1"/>
      <c r="K58" s="1"/>
      <c r="L58" s="1"/>
      <c r="M58" s="1"/>
      <c r="N58" s="1"/>
    </row>
    <row r="59" spans="1:14" x14ac:dyDescent="0.25">
      <c r="A59" s="15" t="s">
        <v>45</v>
      </c>
      <c r="B59" s="12">
        <v>329</v>
      </c>
      <c r="C59" s="12">
        <v>60</v>
      </c>
      <c r="D59" s="12">
        <v>75</v>
      </c>
      <c r="E59" s="2">
        <v>5.54</v>
      </c>
      <c r="F59" s="2">
        <v>8.1</v>
      </c>
      <c r="G59" s="2">
        <v>3.72</v>
      </c>
      <c r="H59" s="2">
        <v>4.6500000000000004</v>
      </c>
      <c r="I59" s="2">
        <v>3.85</v>
      </c>
      <c r="J59" s="2">
        <v>4.8099999999999996</v>
      </c>
      <c r="K59" s="2">
        <v>117.5</v>
      </c>
      <c r="L59" s="2">
        <v>146.87</v>
      </c>
      <c r="M59" s="2">
        <v>3.62</v>
      </c>
      <c r="N59" s="2">
        <v>4.53</v>
      </c>
    </row>
    <row r="60" spans="1:14" x14ac:dyDescent="0.25">
      <c r="A60" s="16" t="s">
        <v>127</v>
      </c>
      <c r="B60" s="12"/>
      <c r="C60" s="11" t="s">
        <v>169</v>
      </c>
      <c r="D60" s="11" t="s">
        <v>128</v>
      </c>
      <c r="E60" s="1"/>
      <c r="F60" s="1"/>
      <c r="G60" s="1"/>
      <c r="H60" s="1"/>
      <c r="I60" s="1"/>
      <c r="J60" s="1"/>
      <c r="K60" s="1"/>
      <c r="L60" s="1"/>
      <c r="M60" s="1"/>
      <c r="N60" s="1"/>
    </row>
    <row r="61" spans="1:14" x14ac:dyDescent="0.25">
      <c r="A61" s="16" t="s">
        <v>129</v>
      </c>
      <c r="B61" s="12"/>
      <c r="C61" s="11">
        <v>5</v>
      </c>
      <c r="D61" s="11">
        <v>6</v>
      </c>
      <c r="E61" s="1"/>
      <c r="F61" s="1"/>
      <c r="G61" s="1"/>
      <c r="H61" s="1"/>
      <c r="I61" s="1"/>
      <c r="J61" s="1"/>
      <c r="K61" s="1"/>
      <c r="L61" s="1"/>
      <c r="M61" s="1"/>
      <c r="N61" s="1"/>
    </row>
    <row r="62" spans="1:14" x14ac:dyDescent="0.25">
      <c r="A62" s="16" t="s">
        <v>79</v>
      </c>
      <c r="B62" s="12"/>
      <c r="C62" s="14" t="s">
        <v>147</v>
      </c>
      <c r="D62" s="14" t="s">
        <v>98</v>
      </c>
      <c r="E62" s="1"/>
      <c r="F62" s="1"/>
      <c r="G62" s="1"/>
      <c r="H62" s="1"/>
      <c r="I62" s="1"/>
      <c r="J62" s="1"/>
      <c r="K62" s="1"/>
      <c r="L62" s="1"/>
      <c r="M62" s="1"/>
      <c r="N62" s="1"/>
    </row>
    <row r="63" spans="1:14" x14ac:dyDescent="0.25">
      <c r="A63" s="16" t="s">
        <v>82</v>
      </c>
      <c r="B63" s="12"/>
      <c r="C63" s="14" t="s">
        <v>130</v>
      </c>
      <c r="D63" s="14" t="s">
        <v>131</v>
      </c>
      <c r="E63" s="1"/>
      <c r="F63" s="1"/>
      <c r="G63" s="1"/>
      <c r="H63" s="1"/>
      <c r="I63" s="1"/>
      <c r="J63" s="1"/>
      <c r="K63" s="1"/>
      <c r="L63" s="1"/>
      <c r="M63" s="1"/>
      <c r="N63" s="1"/>
    </row>
    <row r="64" spans="1:14" x14ac:dyDescent="0.25">
      <c r="A64" s="1" t="s">
        <v>91</v>
      </c>
      <c r="B64" s="11"/>
      <c r="C64" s="14" t="s">
        <v>156</v>
      </c>
      <c r="D64" s="14" t="s">
        <v>90</v>
      </c>
      <c r="E64" s="1"/>
      <c r="F64" s="1"/>
      <c r="G64" s="1"/>
      <c r="H64" s="1"/>
      <c r="I64" s="1"/>
      <c r="J64" s="1"/>
      <c r="K64" s="1"/>
      <c r="L64" s="1"/>
      <c r="M64" s="1"/>
      <c r="N64" s="1"/>
    </row>
    <row r="65" spans="1:14" x14ac:dyDescent="0.25">
      <c r="A65" s="1" t="s">
        <v>81</v>
      </c>
      <c r="B65" s="11"/>
      <c r="C65" s="11">
        <v>1</v>
      </c>
      <c r="D65" s="11">
        <v>1</v>
      </c>
      <c r="E65" s="1"/>
      <c r="F65" s="1"/>
      <c r="G65" s="1"/>
      <c r="H65" s="1"/>
      <c r="I65" s="1"/>
      <c r="J65" s="1"/>
      <c r="K65" s="1"/>
      <c r="L65" s="1"/>
      <c r="M65" s="1"/>
      <c r="N65" s="1"/>
    </row>
    <row r="66" spans="1:14" x14ac:dyDescent="0.25">
      <c r="A66" s="1" t="s">
        <v>92</v>
      </c>
      <c r="B66" s="11"/>
      <c r="C66" s="11">
        <v>1</v>
      </c>
      <c r="D66" s="11">
        <v>1</v>
      </c>
      <c r="E66" s="1"/>
      <c r="F66" s="1"/>
      <c r="G66" s="1"/>
      <c r="H66" s="1"/>
      <c r="I66" s="1"/>
      <c r="J66" s="1"/>
      <c r="K66" s="1"/>
      <c r="L66" s="1"/>
      <c r="M66" s="1"/>
      <c r="N66" s="1"/>
    </row>
    <row r="67" spans="1:14" x14ac:dyDescent="0.25">
      <c r="A67" s="1"/>
      <c r="B67" s="1"/>
      <c r="C67" s="11"/>
      <c r="D67" s="11"/>
      <c r="E67" s="1"/>
      <c r="F67" s="1"/>
      <c r="G67" s="1"/>
      <c r="H67" s="1"/>
      <c r="I67" s="1"/>
      <c r="J67" s="1"/>
      <c r="K67" s="1"/>
      <c r="L67" s="1"/>
      <c r="M67" s="1"/>
      <c r="N67" s="1"/>
    </row>
    <row r="68" spans="1:14" x14ac:dyDescent="0.25">
      <c r="A68" s="2" t="s">
        <v>102</v>
      </c>
      <c r="B68" s="12"/>
      <c r="C68" s="12">
        <v>30</v>
      </c>
      <c r="D68" s="12">
        <v>50</v>
      </c>
      <c r="E68" s="2">
        <v>1.91</v>
      </c>
      <c r="F68" s="2">
        <v>3.19</v>
      </c>
      <c r="G68" s="2">
        <v>0.24</v>
      </c>
      <c r="H68" s="2">
        <v>0.4</v>
      </c>
      <c r="I68" s="2">
        <v>12.43</v>
      </c>
      <c r="J68" s="2">
        <v>20.71</v>
      </c>
      <c r="K68" s="2">
        <v>52.61</v>
      </c>
      <c r="L68" s="2">
        <v>87.68</v>
      </c>
      <c r="M68" s="2">
        <v>0</v>
      </c>
      <c r="N68" s="2">
        <v>0</v>
      </c>
    </row>
    <row r="69" spans="1:14" x14ac:dyDescent="0.25">
      <c r="A69" s="1"/>
      <c r="B69" s="1"/>
      <c r="C69" s="11"/>
      <c r="D69" s="11"/>
      <c r="E69" s="1"/>
      <c r="F69" s="1"/>
      <c r="G69" s="1"/>
      <c r="H69" s="1"/>
      <c r="I69" s="1"/>
      <c r="J69" s="1"/>
      <c r="K69" s="1"/>
      <c r="L69" s="1"/>
      <c r="M69" s="1"/>
      <c r="N69" s="1"/>
    </row>
    <row r="70" spans="1:14" x14ac:dyDescent="0.25">
      <c r="A70" s="2" t="s">
        <v>133</v>
      </c>
      <c r="B70" s="12">
        <v>394</v>
      </c>
      <c r="C70" s="12">
        <v>120</v>
      </c>
      <c r="D70" s="12">
        <v>150</v>
      </c>
      <c r="E70" s="2">
        <v>0.03</v>
      </c>
      <c r="F70" s="2">
        <v>0.04</v>
      </c>
      <c r="G70" s="2"/>
      <c r="H70" s="2"/>
      <c r="I70" s="2">
        <v>11.32</v>
      </c>
      <c r="J70" s="2">
        <v>13.4</v>
      </c>
      <c r="K70" s="2">
        <v>45.42</v>
      </c>
      <c r="L70" s="2">
        <v>53.79</v>
      </c>
      <c r="M70" s="2">
        <v>2.4E-2</v>
      </c>
      <c r="N70" s="2">
        <v>0.03</v>
      </c>
    </row>
    <row r="71" spans="1:14" x14ac:dyDescent="0.25">
      <c r="A71" s="1" t="s">
        <v>134</v>
      </c>
      <c r="B71" s="11"/>
      <c r="C71" s="11">
        <v>12</v>
      </c>
      <c r="D71" s="11">
        <v>15</v>
      </c>
      <c r="E71" s="1"/>
      <c r="F71" s="1"/>
      <c r="G71" s="1"/>
      <c r="H71" s="1"/>
      <c r="I71" s="1"/>
      <c r="J71" s="1"/>
      <c r="K71" s="1"/>
      <c r="L71" s="1"/>
      <c r="M71" s="1"/>
      <c r="N71" s="1"/>
    </row>
    <row r="72" spans="1:14" x14ac:dyDescent="0.25">
      <c r="A72" s="1" t="s">
        <v>80</v>
      </c>
      <c r="B72" s="11"/>
      <c r="C72" s="11">
        <v>7</v>
      </c>
      <c r="D72" s="11">
        <v>9</v>
      </c>
      <c r="E72" s="1"/>
      <c r="F72" s="1"/>
      <c r="G72" s="1"/>
      <c r="H72" s="1"/>
      <c r="I72" s="1"/>
      <c r="J72" s="1"/>
      <c r="K72" s="1"/>
      <c r="L72" s="1"/>
      <c r="M72" s="1"/>
      <c r="N72" s="1"/>
    </row>
    <row r="73" spans="1:14" x14ac:dyDescent="0.25">
      <c r="A73" s="1" t="s">
        <v>79</v>
      </c>
      <c r="B73" s="11"/>
      <c r="C73" s="11">
        <v>124</v>
      </c>
      <c r="D73" s="11">
        <v>157</v>
      </c>
      <c r="E73" s="1"/>
      <c r="F73" s="1"/>
      <c r="G73" s="1"/>
      <c r="H73" s="1"/>
      <c r="I73" s="1"/>
      <c r="J73" s="1"/>
      <c r="K73" s="1"/>
      <c r="L73" s="1"/>
      <c r="M73" s="1"/>
      <c r="N73" s="1"/>
    </row>
    <row r="74" spans="1:14" x14ac:dyDescent="0.25">
      <c r="A74" s="1"/>
      <c r="B74" s="1"/>
      <c r="C74" s="11"/>
      <c r="D74" s="11"/>
      <c r="E74" s="1"/>
      <c r="F74" s="1"/>
      <c r="G74" s="1"/>
      <c r="H74" s="1"/>
      <c r="I74" s="1"/>
      <c r="J74" s="1"/>
      <c r="K74" s="1"/>
      <c r="L74" s="1"/>
      <c r="M74" s="1"/>
      <c r="N74" s="1"/>
    </row>
    <row r="75" spans="1:14" x14ac:dyDescent="0.25">
      <c r="A75" s="11" t="s">
        <v>86</v>
      </c>
      <c r="B75" s="1"/>
      <c r="C75" s="11"/>
      <c r="D75" s="11"/>
      <c r="E75" s="1">
        <f t="shared" ref="E75:N75" si="2">E70+E68+E59+E54+E43+E36</f>
        <v>16.690000000000001</v>
      </c>
      <c r="F75" s="1">
        <f t="shared" si="2"/>
        <v>23.39</v>
      </c>
      <c r="G75" s="1">
        <f t="shared" si="2"/>
        <v>13.72</v>
      </c>
      <c r="H75" s="1">
        <f t="shared" si="2"/>
        <v>18.649999999999999</v>
      </c>
      <c r="I75" s="1">
        <f t="shared" si="2"/>
        <v>72.2</v>
      </c>
      <c r="J75" s="1">
        <f t="shared" si="2"/>
        <v>90.740000000000009</v>
      </c>
      <c r="K75" s="1">
        <f t="shared" si="2"/>
        <v>501.99000000000007</v>
      </c>
      <c r="L75" s="1">
        <f t="shared" si="2"/>
        <v>661.64</v>
      </c>
      <c r="M75" s="1">
        <f t="shared" si="2"/>
        <v>28.724</v>
      </c>
      <c r="N75" s="1">
        <f t="shared" si="2"/>
        <v>36.379999999999995</v>
      </c>
    </row>
    <row r="76" spans="1:14" x14ac:dyDescent="0.25">
      <c r="A76" s="1"/>
      <c r="B76" s="1"/>
      <c r="C76" s="11"/>
      <c r="D76" s="11"/>
      <c r="E76" s="1"/>
      <c r="F76" s="1"/>
      <c r="G76" s="1"/>
      <c r="H76" s="1"/>
      <c r="I76" s="1"/>
      <c r="J76" s="1"/>
      <c r="K76" s="1"/>
      <c r="L76" s="1"/>
      <c r="M76" s="1"/>
      <c r="N76" s="1"/>
    </row>
    <row r="77" spans="1:14" x14ac:dyDescent="0.25">
      <c r="A77" s="4" t="s">
        <v>10</v>
      </c>
      <c r="B77" s="1"/>
      <c r="C77" s="11"/>
      <c r="D77" s="11"/>
      <c r="E77" s="1"/>
      <c r="F77" s="1"/>
      <c r="G77" s="1"/>
      <c r="H77" s="1"/>
      <c r="I77" s="1"/>
      <c r="J77" s="1"/>
      <c r="K77" s="1"/>
      <c r="L77" s="1"/>
      <c r="M77" s="1"/>
      <c r="N77" s="1"/>
    </row>
    <row r="78" spans="1:14" x14ac:dyDescent="0.25">
      <c r="A78" s="2" t="s">
        <v>219</v>
      </c>
      <c r="B78" s="2">
        <v>420</v>
      </c>
      <c r="C78" s="2">
        <v>200</v>
      </c>
      <c r="D78" s="2">
        <v>200</v>
      </c>
      <c r="E78" s="2">
        <v>5.2</v>
      </c>
      <c r="F78" s="2">
        <v>5.2</v>
      </c>
      <c r="G78" s="2">
        <v>5</v>
      </c>
      <c r="H78" s="2">
        <v>5</v>
      </c>
      <c r="I78" s="2">
        <v>8</v>
      </c>
      <c r="J78" s="2">
        <v>8</v>
      </c>
      <c r="K78" s="2">
        <v>88.2</v>
      </c>
      <c r="L78" s="2">
        <v>88.2</v>
      </c>
      <c r="M78" s="2">
        <v>0</v>
      </c>
      <c r="N78" s="2">
        <v>0</v>
      </c>
    </row>
    <row r="79" spans="1:14" x14ac:dyDescent="0.25">
      <c r="A79" s="2" t="s">
        <v>13</v>
      </c>
      <c r="B79" s="12"/>
      <c r="C79" s="12">
        <v>25</v>
      </c>
      <c r="D79" s="12">
        <v>50</v>
      </c>
      <c r="E79" s="2">
        <v>0.64</v>
      </c>
      <c r="F79" s="2">
        <v>1.29</v>
      </c>
      <c r="G79" s="2">
        <v>0.56000000000000005</v>
      </c>
      <c r="H79" s="2">
        <v>1.1299999999999999</v>
      </c>
      <c r="I79" s="2">
        <v>13.24</v>
      </c>
      <c r="J79" s="2">
        <v>26.48</v>
      </c>
      <c r="K79" s="2">
        <v>69.260000000000005</v>
      </c>
      <c r="L79" s="2">
        <v>138.52000000000001</v>
      </c>
      <c r="M79" s="2">
        <v>0.13</v>
      </c>
      <c r="N79" s="2">
        <v>0.26</v>
      </c>
    </row>
    <row r="80" spans="1:14" x14ac:dyDescent="0.25">
      <c r="A80" s="11" t="s">
        <v>86</v>
      </c>
      <c r="B80" s="1"/>
      <c r="C80" s="11"/>
      <c r="D80" s="11"/>
      <c r="E80" s="1">
        <f t="shared" ref="E80:N80" si="3">E79+E78</f>
        <v>5.84</v>
      </c>
      <c r="F80" s="1">
        <f t="shared" si="3"/>
        <v>6.49</v>
      </c>
      <c r="G80" s="1">
        <f t="shared" si="3"/>
        <v>5.5600000000000005</v>
      </c>
      <c r="H80" s="1">
        <f t="shared" si="3"/>
        <v>6.13</v>
      </c>
      <c r="I80" s="1">
        <f t="shared" si="3"/>
        <v>21.240000000000002</v>
      </c>
      <c r="J80" s="1">
        <f t="shared" si="3"/>
        <v>34.480000000000004</v>
      </c>
      <c r="K80" s="1">
        <f t="shared" si="3"/>
        <v>157.46</v>
      </c>
      <c r="L80" s="1">
        <f t="shared" si="3"/>
        <v>226.72000000000003</v>
      </c>
      <c r="M80" s="1">
        <f t="shared" si="3"/>
        <v>0.13</v>
      </c>
      <c r="N80" s="1">
        <f t="shared" si="3"/>
        <v>0.26</v>
      </c>
    </row>
    <row r="81" spans="1:14" x14ac:dyDescent="0.25">
      <c r="A81" s="1" t="s">
        <v>109</v>
      </c>
      <c r="B81" s="1"/>
      <c r="C81" s="11"/>
      <c r="D81" s="11"/>
      <c r="E81" s="1">
        <f t="shared" ref="E81:N81" si="4">E80+E75+E33+E28</f>
        <v>41.2</v>
      </c>
      <c r="F81" s="1">
        <f t="shared" si="4"/>
        <v>52.6</v>
      </c>
      <c r="G81" s="1">
        <f t="shared" si="4"/>
        <v>34.660000000000004</v>
      </c>
      <c r="H81" s="1">
        <f t="shared" si="4"/>
        <v>42.37</v>
      </c>
      <c r="I81" s="1">
        <f t="shared" si="4"/>
        <v>158.56</v>
      </c>
      <c r="J81" s="1">
        <f t="shared" si="4"/>
        <v>198.25</v>
      </c>
      <c r="K81" s="1">
        <f t="shared" si="4"/>
        <v>1127.69</v>
      </c>
      <c r="L81" s="1">
        <f t="shared" si="4"/>
        <v>1439.22</v>
      </c>
      <c r="M81" s="1">
        <f t="shared" si="4"/>
        <v>34.103999999999999</v>
      </c>
      <c r="N81" s="1">
        <f t="shared" si="4"/>
        <v>42.54</v>
      </c>
    </row>
    <row r="82" spans="1:14" x14ac:dyDescent="0.25">
      <c r="A82" s="1"/>
      <c r="B82" s="1"/>
      <c r="C82" s="11"/>
      <c r="D82" s="11"/>
      <c r="E82" s="1"/>
      <c r="F82" s="1"/>
      <c r="G82" s="1"/>
      <c r="H82" s="1"/>
      <c r="I82" s="1"/>
      <c r="J82" s="1"/>
      <c r="K82" s="1"/>
      <c r="L82" s="1"/>
      <c r="M82" s="1"/>
      <c r="N82" s="1"/>
    </row>
  </sheetData>
  <mergeCells count="8">
    <mergeCell ref="B3:B5"/>
    <mergeCell ref="C3:D3"/>
    <mergeCell ref="E3:J3"/>
    <mergeCell ref="K3:L4"/>
    <mergeCell ref="M3:N3"/>
    <mergeCell ref="E4:F4"/>
    <mergeCell ref="G4:H4"/>
    <mergeCell ref="I4:J4"/>
  </mergeCells>
  <pageMargins left="0.7" right="0.7" top="0.75" bottom="0.75" header="0.3" footer="0.3"/>
  <pageSetup paperSize="9" scale="54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C1:D1"/>
  <sheetViews>
    <sheetView tabSelected="1" topLeftCell="A22" workbookViewId="0">
      <selection activeCell="B1" sqref="B1:N90"/>
    </sheetView>
  </sheetViews>
  <sheetFormatPr defaultRowHeight="15" x14ac:dyDescent="0.25"/>
  <cols>
    <col min="1" max="1" width="41.85546875" customWidth="1"/>
    <col min="3" max="4" width="9.140625" style="10"/>
  </cols>
  <sheetData/>
  <pageMargins left="0.7" right="0.7" top="0.75" bottom="0.75" header="0.3" footer="0.3"/>
  <pageSetup paperSize="9" scale="54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"/>
  <sheetViews>
    <sheetView topLeftCell="A4" workbookViewId="0">
      <selection sqref="A1:N242"/>
    </sheetView>
  </sheetViews>
  <sheetFormatPr defaultRowHeight="15" x14ac:dyDescent="0.25"/>
  <cols>
    <col min="1" max="1" width="41.7109375" customWidth="1"/>
  </cols>
  <sheetData/>
  <pageMargins left="0.7" right="0.7" top="0.75" bottom="0.75" header="0.3" footer="0.3"/>
  <pageSetup paperSize="9" scale="54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"/>
  <sheetViews>
    <sheetView workbookViewId="0">
      <selection activeCell="B1" sqref="B1:N241"/>
    </sheetView>
  </sheetViews>
  <sheetFormatPr defaultRowHeight="15" x14ac:dyDescent="0.25"/>
  <cols>
    <col min="1" max="1" width="40.7109375" customWidth="1"/>
  </cols>
  <sheetData/>
  <pageMargins left="0.7" right="0.7" top="0.75" bottom="0.75" header="0.3" footer="0.3"/>
  <pageSetup paperSize="9" scale="54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"/>
  <sheetViews>
    <sheetView workbookViewId="0">
      <selection activeCell="B1" sqref="B1:O247"/>
    </sheetView>
  </sheetViews>
  <sheetFormatPr defaultRowHeight="15" x14ac:dyDescent="0.25"/>
  <cols>
    <col min="1" max="1" width="39.7109375" customWidth="1"/>
  </cols>
  <sheetData/>
  <pageMargins left="0.7" right="0.7" top="0.75" bottom="0.75" header="0.3" footer="0.3"/>
  <pageSetup paperSize="9" scale="82" fitToHeight="0" orientation="landscape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"/>
  <sheetViews>
    <sheetView workbookViewId="0">
      <selection sqref="A1:N192"/>
    </sheetView>
  </sheetViews>
  <sheetFormatPr defaultRowHeight="15" x14ac:dyDescent="0.25"/>
  <cols>
    <col min="1" max="1" width="39.7109375" customWidth="1"/>
  </cols>
  <sheetData/>
  <pageMargins left="0.7" right="0.7" top="0.75" bottom="0.75" header="0.3" footer="0.3"/>
  <pageSetup paperSize="9" scale="82" fitToHeight="0" orientation="landscape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"/>
  <sheetViews>
    <sheetView workbookViewId="0">
      <selection activeCell="B1" sqref="B1:L239"/>
    </sheetView>
  </sheetViews>
  <sheetFormatPr defaultRowHeight="15" x14ac:dyDescent="0.25"/>
  <cols>
    <col min="1" max="1" width="40.28515625" customWidth="1"/>
  </cols>
  <sheetData/>
  <pageMargins left="0.7" right="0.7" top="0.75" bottom="0.75" header="0.3" footer="0.3"/>
  <pageSetup paperSize="9" scale="82" fitToHeight="0" orientation="landscape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"/>
  <sheetViews>
    <sheetView workbookViewId="0">
      <selection sqref="A1:N90"/>
    </sheetView>
  </sheetViews>
  <sheetFormatPr defaultRowHeight="15" x14ac:dyDescent="0.25"/>
  <cols>
    <col min="1" max="1" width="40.5703125" customWidth="1"/>
  </cols>
  <sheetData/>
  <pageMargins left="0.7" right="0.7" top="0.75" bottom="0.75" header="0.3" footer="0.3"/>
  <pageSetup paperSize="9" scale="82" fitToHeight="0" orientation="landscape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C1"/>
  <sheetViews>
    <sheetView workbookViewId="0">
      <selection sqref="A1:N113"/>
    </sheetView>
  </sheetViews>
  <sheetFormatPr defaultRowHeight="15" x14ac:dyDescent="0.25"/>
  <cols>
    <col min="1" max="1" width="39.7109375" customWidth="1"/>
    <col min="3" max="3" width="9.140625" style="10"/>
  </cols>
  <sheetData/>
  <pageMargins left="0.7" right="0.7" top="0.75" bottom="0.75" header="0.3" footer="0.3"/>
  <pageSetup paperSize="9" scale="82" fitToHeight="0" orientation="landscape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M1"/>
  <sheetViews>
    <sheetView workbookViewId="0">
      <selection sqref="A1:N113"/>
    </sheetView>
  </sheetViews>
  <sheetFormatPr defaultRowHeight="15" x14ac:dyDescent="0.25"/>
  <cols>
    <col min="1" max="1" width="37.28515625" customWidth="1"/>
    <col min="13" max="13" width="13.85546875" style="18" customWidth="1"/>
    <col min="14" max="14" width="11.28515625" customWidth="1"/>
  </cols>
  <sheetData/>
  <pageMargins left="0.7" right="0.7" top="0.75" bottom="0.75" header="0.3" footer="0.3"/>
  <pageSetup paperSize="9" scale="43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15</vt:i4>
      </vt:variant>
    </vt:vector>
  </HeadingPairs>
  <TitlesOfParts>
    <vt:vector size="15" baseType="lpstr">
      <vt:lpstr>Примерное меню на 2 недели</vt:lpstr>
      <vt:lpstr>Сличительное меню</vt:lpstr>
      <vt:lpstr>Суммарные объёмы блюд</vt:lpstr>
      <vt:lpstr>Пищевая ценность </vt:lpstr>
      <vt:lpstr>Меню раскладка 1 день</vt:lpstr>
      <vt:lpstr>Меню раскладка 2 день</vt:lpstr>
      <vt:lpstr>Меню раскладка 3 день</vt:lpstr>
      <vt:lpstr>Меню раскладка 4 день</vt:lpstr>
      <vt:lpstr>Меню раскладка 5 день</vt:lpstr>
      <vt:lpstr>Меню раскладка 6 день</vt:lpstr>
      <vt:lpstr>Меню раскладка 7 день</vt:lpstr>
      <vt:lpstr>Меню раскладка 8 день</vt:lpstr>
      <vt:lpstr>Меню раскладка 9 день</vt:lpstr>
      <vt:lpstr>Меню раскладка 10 дней</vt:lpstr>
      <vt:lpstr>Ведомость питания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2021-01-27T15:53:34Z</dcterms:modified>
</cp:coreProperties>
</file>